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CALCULO NUEVO SUELDO 14 pagas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T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ANOTAR CUANTIA QUE APARECE EN LA NOMINA ACTUAL</t>
        </r>
      </text>
    </comment>
    <comment ref="T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VER NIVEL DE COMPLEMENTO DE DESTINO QUE APARECE EN LA NOMINA (VA DEL NIVEL 1 AL 30)</t>
        </r>
      </text>
    </comment>
    <comment ref="P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COLOCAR EL NUMERO DE TRIENIOS QUE APARECE EN LA NOMINA</t>
        </r>
      </text>
    </comment>
    <comment ref="P7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COLOCAR LA CUANTIA  EN BRUTO QUE APARECE EN LA NOMINA DE LA PAGA EXTRA</t>
        </r>
      </text>
    </comment>
  </commentList>
</comments>
</file>

<file path=xl/sharedStrings.xml><?xml version="1.0" encoding="utf-8"?>
<sst xmlns="http://schemas.openxmlformats.org/spreadsheetml/2006/main" count="81" uniqueCount="56">
  <si>
    <t>a1</t>
  </si>
  <si>
    <t>a2</t>
  </si>
  <si>
    <t>b</t>
  </si>
  <si>
    <t>c1</t>
  </si>
  <si>
    <t>c2</t>
  </si>
  <si>
    <t>e</t>
  </si>
  <si>
    <t>mes</t>
  </si>
  <si>
    <t>trienios</t>
  </si>
  <si>
    <t>01/01/2010 a 31/05/2010</t>
  </si>
  <si>
    <t>01/06/2010 a 31/12/2010</t>
  </si>
  <si>
    <t>Complemento de destino</t>
  </si>
  <si>
    <t>diferencias CD mensual</t>
  </si>
  <si>
    <t>sueldo base</t>
  </si>
  <si>
    <t>Sueldo base</t>
  </si>
  <si>
    <t>anterior</t>
  </si>
  <si>
    <t>nueva</t>
  </si>
  <si>
    <t>compl. destino</t>
  </si>
  <si>
    <t>compl. específico</t>
  </si>
  <si>
    <t>Paga extra</t>
  </si>
  <si>
    <t>A1</t>
  </si>
  <si>
    <t>A2</t>
  </si>
  <si>
    <t>B</t>
  </si>
  <si>
    <t>C1</t>
  </si>
  <si>
    <t>C2</t>
  </si>
  <si>
    <t>E</t>
  </si>
  <si>
    <t>SUELDO BASE</t>
  </si>
  <si>
    <t>TRIENIO</t>
  </si>
  <si>
    <t>dif. Trienio</t>
  </si>
  <si>
    <t>nivel</t>
  </si>
  <si>
    <t>rellenar sólo las cuadriculas amarillas</t>
  </si>
  <si>
    <t>anual</t>
  </si>
  <si>
    <t>dif. Sueldo</t>
  </si>
  <si>
    <t>diferencias CD anual</t>
  </si>
  <si>
    <t>grupo y</t>
  </si>
  <si>
    <t>subgrupo</t>
  </si>
  <si>
    <t>CALCULO PAGA EXTRA</t>
  </si>
  <si>
    <t>TABLA PAGA EXTRA</t>
  </si>
  <si>
    <t>GRUPO O SUBGRUPO</t>
  </si>
  <si>
    <t>ANTIGÜEDAD</t>
  </si>
  <si>
    <t>COMP. ESPECIFICO</t>
  </si>
  <si>
    <t>diferencia</t>
  </si>
  <si>
    <t>NIVEL COMP. DESTINO</t>
  </si>
  <si>
    <t>ANUAL</t>
  </si>
  <si>
    <t>MENSUAL</t>
  </si>
  <si>
    <t>COMPLEMENTO ESPECIFICO</t>
  </si>
  <si>
    <t>CALCULO PAGA EXTRAORDINARIA</t>
  </si>
  <si>
    <t>5%dto</t>
  </si>
  <si>
    <t>nuevo CE</t>
  </si>
  <si>
    <t>PAGA EXTRA</t>
  </si>
  <si>
    <t>paga extra JUNIO</t>
  </si>
  <si>
    <t>paga extra NAVIDAD</t>
  </si>
  <si>
    <t>COMPL. DESTINO</t>
  </si>
  <si>
    <t>TOTAL</t>
  </si>
  <si>
    <t>CUANTIA DEJADA DE PERCIBIR EN PAGAS EXTRAS</t>
  </si>
  <si>
    <t>PERDIDA SALARIAL EN NOMINA MENSUALMENTE</t>
  </si>
  <si>
    <t>trienio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</si>
</sst>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29"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19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8" borderId="16" xfId="0" applyFont="1" applyFill="1" applyBorder="1" applyAlignment="1">
      <alignment/>
    </xf>
    <xf numFmtId="0" fontId="0" fillId="8" borderId="17" xfId="0" applyFont="1" applyFill="1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8" fillId="0" borderId="0" xfId="0" applyFont="1" applyAlignment="1">
      <alignment horizontal="center" vertical="center"/>
    </xf>
    <xf numFmtId="0" fontId="0" fillId="22" borderId="13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22" borderId="22" xfId="0" applyFill="1" applyBorder="1" applyAlignment="1">
      <alignment/>
    </xf>
    <xf numFmtId="0" fontId="0" fillId="22" borderId="22" xfId="0" applyFill="1" applyBorder="1" applyAlignment="1">
      <alignment/>
    </xf>
    <xf numFmtId="0" fontId="0" fillId="8" borderId="2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2" borderId="25" xfId="0" applyFill="1" applyBorder="1" applyAlignment="1">
      <alignment/>
    </xf>
    <xf numFmtId="0" fontId="18" fillId="22" borderId="26" xfId="0" applyFont="1" applyFill="1" applyBorder="1" applyAlignment="1">
      <alignment horizontal="center"/>
    </xf>
    <xf numFmtId="0" fontId="18" fillId="22" borderId="27" xfId="0" applyFont="1" applyFill="1" applyBorder="1" applyAlignment="1">
      <alignment horizontal="center"/>
    </xf>
    <xf numFmtId="0" fontId="18" fillId="22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19" fillId="22" borderId="25" xfId="0" applyFont="1" applyFill="1" applyBorder="1" applyAlignment="1">
      <alignment horizontal="center" vertical="center"/>
    </xf>
    <xf numFmtId="0" fontId="19" fillId="24" borderId="29" xfId="0" applyFont="1" applyFill="1" applyBorder="1" applyAlignment="1">
      <alignment horizontal="center" vertical="center"/>
    </xf>
    <xf numFmtId="0" fontId="19" fillId="22" borderId="29" xfId="0" applyFont="1" applyFill="1" applyBorder="1" applyAlignment="1">
      <alignment horizontal="center" vertical="center"/>
    </xf>
    <xf numFmtId="0" fontId="20" fillId="22" borderId="21" xfId="0" applyFont="1" applyFill="1" applyBorder="1" applyAlignment="1">
      <alignment/>
    </xf>
    <xf numFmtId="0" fontId="20" fillId="22" borderId="13" xfId="0" applyFont="1" applyFill="1" applyBorder="1" applyAlignment="1">
      <alignment/>
    </xf>
    <xf numFmtId="0" fontId="20" fillId="24" borderId="10" xfId="0" applyFont="1" applyFill="1" applyBorder="1" applyAlignment="1">
      <alignment/>
    </xf>
    <xf numFmtId="0" fontId="20" fillId="24" borderId="14" xfId="0" applyFont="1" applyFill="1" applyBorder="1" applyAlignment="1">
      <alignment/>
    </xf>
    <xf numFmtId="0" fontId="20" fillId="22" borderId="10" xfId="0" applyFont="1" applyFill="1" applyBorder="1" applyAlignment="1">
      <alignment/>
    </xf>
    <xf numFmtId="0" fontId="20" fillId="22" borderId="14" xfId="0" applyFont="1" applyFill="1" applyBorder="1" applyAlignment="1">
      <alignment/>
    </xf>
    <xf numFmtId="0" fontId="20" fillId="24" borderId="30" xfId="0" applyFont="1" applyFill="1" applyBorder="1" applyAlignment="1">
      <alignment/>
    </xf>
    <xf numFmtId="0" fontId="20" fillId="24" borderId="29" xfId="0" applyFont="1" applyFill="1" applyBorder="1" applyAlignment="1">
      <alignment/>
    </xf>
    <xf numFmtId="0" fontId="20" fillId="22" borderId="26" xfId="0" applyFont="1" applyFill="1" applyBorder="1" applyAlignment="1">
      <alignment/>
    </xf>
    <xf numFmtId="0" fontId="20" fillId="24" borderId="27" xfId="0" applyFont="1" applyFill="1" applyBorder="1" applyAlignment="1">
      <alignment/>
    </xf>
    <xf numFmtId="0" fontId="20" fillId="22" borderId="27" xfId="0" applyFont="1" applyFill="1" applyBorder="1" applyAlignment="1">
      <alignment/>
    </xf>
    <xf numFmtId="0" fontId="20" fillId="24" borderId="28" xfId="0" applyFont="1" applyFill="1" applyBorder="1" applyAlignment="1">
      <alignment/>
    </xf>
    <xf numFmtId="0" fontId="6" fillId="19" borderId="31" xfId="0" applyFont="1" applyFill="1" applyBorder="1" applyAlignment="1">
      <alignment/>
    </xf>
    <xf numFmtId="0" fontId="18" fillId="25" borderId="25" xfId="0" applyFont="1" applyFill="1" applyBorder="1" applyAlignment="1">
      <alignment horizontal="center" vertical="center"/>
    </xf>
    <xf numFmtId="0" fontId="18" fillId="25" borderId="28" xfId="0" applyFont="1" applyFill="1" applyBorder="1" applyAlignment="1">
      <alignment horizontal="center" vertical="center"/>
    </xf>
    <xf numFmtId="0" fontId="22" fillId="25" borderId="26" xfId="0" applyFont="1" applyFill="1" applyBorder="1" applyAlignment="1">
      <alignment horizontal="center" vertical="center"/>
    </xf>
    <xf numFmtId="0" fontId="22" fillId="25" borderId="27" xfId="0" applyFont="1" applyFill="1" applyBorder="1" applyAlignment="1">
      <alignment horizontal="center" vertical="center"/>
    </xf>
    <xf numFmtId="0" fontId="0" fillId="22" borderId="14" xfId="0" applyFill="1" applyBorder="1" applyAlignment="1">
      <alignment/>
    </xf>
    <xf numFmtId="0" fontId="0" fillId="0" borderId="12" xfId="0" applyBorder="1" applyAlignment="1">
      <alignment wrapText="1"/>
    </xf>
    <xf numFmtId="0" fontId="0" fillId="0" borderId="17" xfId="0" applyBorder="1" applyAlignment="1">
      <alignment wrapText="1"/>
    </xf>
    <xf numFmtId="0" fontId="6" fillId="19" borderId="32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6" fillId="19" borderId="25" xfId="0" applyFont="1" applyFill="1" applyBorder="1" applyAlignment="1">
      <alignment/>
    </xf>
    <xf numFmtId="0" fontId="23" fillId="19" borderId="25" xfId="0" applyFont="1" applyFill="1" applyBorder="1" applyAlignment="1">
      <alignment/>
    </xf>
    <xf numFmtId="0" fontId="18" fillId="0" borderId="25" xfId="0" applyFont="1" applyBorder="1" applyAlignment="1">
      <alignment horizontal="center" vertical="center"/>
    </xf>
    <xf numFmtId="0" fontId="6" fillId="19" borderId="34" xfId="0" applyFont="1" applyFill="1" applyBorder="1" applyAlignment="1">
      <alignment/>
    </xf>
    <xf numFmtId="0" fontId="6" fillId="19" borderId="16" xfId="0" applyFont="1" applyFill="1" applyBorder="1" applyAlignment="1">
      <alignment/>
    </xf>
    <xf numFmtId="0" fontId="6" fillId="19" borderId="35" xfId="0" applyFont="1" applyFill="1" applyBorder="1" applyAlignment="1">
      <alignment/>
    </xf>
    <xf numFmtId="0" fontId="6" fillId="19" borderId="36" xfId="0" applyFont="1" applyFill="1" applyBorder="1" applyAlignment="1">
      <alignment/>
    </xf>
    <xf numFmtId="0" fontId="0" fillId="26" borderId="25" xfId="0" applyFill="1" applyBorder="1" applyAlignment="1">
      <alignment/>
    </xf>
    <xf numFmtId="0" fontId="0" fillId="26" borderId="29" xfId="0" applyFill="1" applyBorder="1" applyAlignment="1">
      <alignment/>
    </xf>
    <xf numFmtId="0" fontId="24" fillId="25" borderId="25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23" borderId="0" xfId="0" applyFill="1" applyAlignment="1">
      <alignment/>
    </xf>
    <xf numFmtId="0" fontId="0" fillId="23" borderId="0" xfId="0" applyFill="1" applyBorder="1" applyAlignment="1">
      <alignment/>
    </xf>
    <xf numFmtId="164" fontId="0" fillId="23" borderId="0" xfId="0" applyNumberFormat="1" applyFill="1" applyBorder="1" applyAlignment="1">
      <alignment vertical="center" wrapText="1"/>
    </xf>
    <xf numFmtId="164" fontId="0" fillId="23" borderId="0" xfId="0" applyNumberFormat="1" applyFill="1" applyBorder="1" applyAlignment="1">
      <alignment vertical="center"/>
    </xf>
    <xf numFmtId="0" fontId="0" fillId="23" borderId="0" xfId="0" applyFill="1" applyBorder="1" applyAlignment="1">
      <alignment wrapText="1"/>
    </xf>
    <xf numFmtId="0" fontId="0" fillId="23" borderId="0" xfId="0" applyFill="1" applyBorder="1" applyAlignment="1">
      <alignment horizontal="center"/>
    </xf>
    <xf numFmtId="14" fontId="0" fillId="23" borderId="0" xfId="0" applyNumberFormat="1" applyFill="1" applyBorder="1" applyAlignment="1">
      <alignment horizontal="center"/>
    </xf>
    <xf numFmtId="0" fontId="0" fillId="10" borderId="21" xfId="0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37" xfId="0" applyFill="1" applyBorder="1" applyAlignment="1">
      <alignment/>
    </xf>
    <xf numFmtId="0" fontId="0" fillId="10" borderId="38" xfId="0" applyFill="1" applyBorder="1" applyAlignment="1">
      <alignment/>
    </xf>
    <xf numFmtId="0" fontId="0" fillId="10" borderId="39" xfId="0" applyFill="1" applyBorder="1" applyAlignment="1">
      <alignment/>
    </xf>
    <xf numFmtId="0" fontId="0" fillId="10" borderId="22" xfId="0" applyFill="1" applyBorder="1" applyAlignment="1">
      <alignment/>
    </xf>
    <xf numFmtId="0" fontId="26" fillId="23" borderId="0" xfId="0" applyFont="1" applyFill="1" applyAlignment="1">
      <alignment/>
    </xf>
    <xf numFmtId="0" fontId="3" fillId="22" borderId="21" xfId="0" applyFont="1" applyFill="1" applyBorder="1" applyAlignment="1">
      <alignment/>
    </xf>
    <xf numFmtId="0" fontId="3" fillId="22" borderId="13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0" fontId="3" fillId="22" borderId="10" xfId="0" applyFont="1" applyFill="1" applyBorder="1" applyAlignment="1">
      <alignment/>
    </xf>
    <xf numFmtId="0" fontId="3" fillId="22" borderId="14" xfId="0" applyFont="1" applyFill="1" applyBorder="1" applyAlignment="1">
      <alignment/>
    </xf>
    <xf numFmtId="0" fontId="3" fillId="24" borderId="30" xfId="0" applyFont="1" applyFill="1" applyBorder="1" applyAlignment="1">
      <alignment/>
    </xf>
    <xf numFmtId="0" fontId="3" fillId="24" borderId="29" xfId="0" applyFont="1" applyFill="1" applyBorder="1" applyAlignment="1">
      <alignment/>
    </xf>
    <xf numFmtId="0" fontId="3" fillId="22" borderId="26" xfId="0" applyFont="1" applyFill="1" applyBorder="1" applyAlignment="1">
      <alignment/>
    </xf>
    <xf numFmtId="0" fontId="3" fillId="24" borderId="27" xfId="0" applyFont="1" applyFill="1" applyBorder="1" applyAlignment="1">
      <alignment/>
    </xf>
    <xf numFmtId="0" fontId="3" fillId="22" borderId="27" xfId="0" applyFont="1" applyFill="1" applyBorder="1" applyAlignment="1">
      <alignment/>
    </xf>
    <xf numFmtId="0" fontId="3" fillId="24" borderId="28" xfId="0" applyFont="1" applyFill="1" applyBorder="1" applyAlignment="1">
      <alignment/>
    </xf>
    <xf numFmtId="164" fontId="3" fillId="22" borderId="13" xfId="0" applyNumberFormat="1" applyFont="1" applyFill="1" applyBorder="1" applyAlignment="1">
      <alignment vertical="center" wrapText="1"/>
    </xf>
    <xf numFmtId="164" fontId="3" fillId="22" borderId="13" xfId="0" applyNumberFormat="1" applyFont="1" applyFill="1" applyBorder="1" applyAlignment="1">
      <alignment vertical="center"/>
    </xf>
    <xf numFmtId="164" fontId="3" fillId="24" borderId="40" xfId="0" applyNumberFormat="1" applyFont="1" applyFill="1" applyBorder="1" applyAlignment="1">
      <alignment vertical="center"/>
    </xf>
    <xf numFmtId="164" fontId="3" fillId="22" borderId="40" xfId="0" applyNumberFormat="1" applyFont="1" applyFill="1" applyBorder="1" applyAlignment="1">
      <alignment vertical="center" wrapText="1"/>
    </xf>
    <xf numFmtId="164" fontId="3" fillId="22" borderId="40" xfId="0" applyNumberFormat="1" applyFont="1" applyFill="1" applyBorder="1" applyAlignment="1">
      <alignment vertical="center"/>
    </xf>
    <xf numFmtId="164" fontId="3" fillId="24" borderId="28" xfId="0" applyNumberFormat="1" applyFont="1" applyFill="1" applyBorder="1" applyAlignment="1">
      <alignment vertical="center"/>
    </xf>
    <xf numFmtId="0" fontId="3" fillId="24" borderId="30" xfId="0" applyFont="1" applyFill="1" applyBorder="1" applyAlignment="1">
      <alignment/>
    </xf>
    <xf numFmtId="0" fontId="3" fillId="24" borderId="41" xfId="0" applyFont="1" applyFill="1" applyBorder="1" applyAlignment="1">
      <alignment/>
    </xf>
    <xf numFmtId="0" fontId="3" fillId="18" borderId="30" xfId="0" applyFont="1" applyFill="1" applyBorder="1" applyAlignment="1">
      <alignment/>
    </xf>
    <xf numFmtId="0" fontId="6" fillId="18" borderId="42" xfId="0" applyFont="1" applyFill="1" applyBorder="1" applyAlignment="1">
      <alignment/>
    </xf>
    <xf numFmtId="0" fontId="3" fillId="18" borderId="41" xfId="0" applyFont="1" applyFill="1" applyBorder="1" applyAlignment="1">
      <alignment/>
    </xf>
    <xf numFmtId="0" fontId="6" fillId="18" borderId="27" xfId="0" applyFont="1" applyFill="1" applyBorder="1" applyAlignment="1">
      <alignment/>
    </xf>
    <xf numFmtId="0" fontId="6" fillId="18" borderId="28" xfId="0" applyFont="1" applyFill="1" applyBorder="1" applyAlignment="1">
      <alignment/>
    </xf>
    <xf numFmtId="0" fontId="6" fillId="19" borderId="23" xfId="0" applyFont="1" applyFill="1" applyBorder="1" applyAlignment="1">
      <alignment horizontal="center"/>
    </xf>
    <xf numFmtId="0" fontId="6" fillId="19" borderId="43" xfId="0" applyFont="1" applyFill="1" applyBorder="1" applyAlignment="1">
      <alignment horizontal="center"/>
    </xf>
    <xf numFmtId="0" fontId="6" fillId="19" borderId="24" xfId="0" applyFont="1" applyFill="1" applyBorder="1" applyAlignment="1">
      <alignment/>
    </xf>
    <xf numFmtId="0" fontId="6" fillId="19" borderId="16" xfId="0" applyFont="1" applyFill="1" applyBorder="1" applyAlignment="1">
      <alignment horizontal="center"/>
    </xf>
    <xf numFmtId="0" fontId="6" fillId="19" borderId="44" xfId="0" applyFont="1" applyFill="1" applyBorder="1" applyAlignment="1">
      <alignment horizontal="center"/>
    </xf>
    <xf numFmtId="0" fontId="6" fillId="19" borderId="45" xfId="0" applyFont="1" applyFill="1" applyBorder="1" applyAlignment="1">
      <alignment/>
    </xf>
    <xf numFmtId="0" fontId="6" fillId="19" borderId="17" xfId="0" applyFont="1" applyFill="1" applyBorder="1" applyAlignment="1">
      <alignment horizontal="center"/>
    </xf>
    <xf numFmtId="0" fontId="6" fillId="19" borderId="46" xfId="0" applyFont="1" applyFill="1" applyBorder="1" applyAlignment="1">
      <alignment horizontal="center"/>
    </xf>
    <xf numFmtId="0" fontId="6" fillId="19" borderId="47" xfId="0" applyFont="1" applyFill="1" applyBorder="1" applyAlignment="1">
      <alignment/>
    </xf>
    <xf numFmtId="0" fontId="0" fillId="23" borderId="0" xfId="0" applyFill="1" applyBorder="1" applyAlignment="1">
      <alignment horizontal="center" wrapText="1"/>
    </xf>
    <xf numFmtId="0" fontId="0" fillId="10" borderId="10" xfId="0" applyFill="1" applyBorder="1" applyAlignment="1">
      <alignment horizontal="center" wrapText="1"/>
    </xf>
    <xf numFmtId="0" fontId="0" fillId="10" borderId="30" xfId="0" applyFill="1" applyBorder="1" applyAlignment="1">
      <alignment horizontal="center" wrapText="1"/>
    </xf>
    <xf numFmtId="0" fontId="3" fillId="22" borderId="41" xfId="0" applyFont="1" applyFill="1" applyBorder="1" applyAlignment="1">
      <alignment horizontal="center"/>
    </xf>
    <xf numFmtId="0" fontId="3" fillId="22" borderId="33" xfId="0" applyFont="1" applyFill="1" applyBorder="1" applyAlignment="1">
      <alignment horizontal="center"/>
    </xf>
    <xf numFmtId="14" fontId="3" fillId="22" borderId="21" xfId="0" applyNumberFormat="1" applyFont="1" applyFill="1" applyBorder="1" applyAlignment="1">
      <alignment horizontal="center"/>
    </xf>
    <xf numFmtId="14" fontId="3" fillId="22" borderId="48" xfId="0" applyNumberFormat="1" applyFont="1" applyFill="1" applyBorder="1" applyAlignment="1">
      <alignment horizontal="center"/>
    </xf>
    <xf numFmtId="14" fontId="3" fillId="24" borderId="21" xfId="0" applyNumberFormat="1" applyFont="1" applyFill="1" applyBorder="1" applyAlignment="1">
      <alignment horizontal="center"/>
    </xf>
    <xf numFmtId="14" fontId="3" fillId="24" borderId="48" xfId="0" applyNumberFormat="1" applyFont="1" applyFill="1" applyBorder="1" applyAlignment="1">
      <alignment horizontal="center"/>
    </xf>
    <xf numFmtId="0" fontId="3" fillId="24" borderId="41" xfId="0" applyFont="1" applyFill="1" applyBorder="1" applyAlignment="1">
      <alignment horizontal="center"/>
    </xf>
    <xf numFmtId="0" fontId="3" fillId="24" borderId="49" xfId="0" applyFont="1" applyFill="1" applyBorder="1" applyAlignment="1">
      <alignment horizontal="center"/>
    </xf>
    <xf numFmtId="0" fontId="0" fillId="0" borderId="3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2" fillId="11" borderId="21" xfId="0" applyFont="1" applyFill="1" applyBorder="1" applyAlignment="1">
      <alignment horizontal="center" vertical="center"/>
    </xf>
    <xf numFmtId="0" fontId="22" fillId="11" borderId="22" xfId="0" applyFont="1" applyFill="1" applyBorder="1" applyAlignment="1">
      <alignment horizontal="center" vertical="center"/>
    </xf>
    <xf numFmtId="0" fontId="22" fillId="11" borderId="30" xfId="0" applyFont="1" applyFill="1" applyBorder="1" applyAlignment="1">
      <alignment horizontal="center" vertical="center"/>
    </xf>
    <xf numFmtId="0" fontId="22" fillId="11" borderId="39" xfId="0" applyFont="1" applyFill="1" applyBorder="1" applyAlignment="1">
      <alignment horizontal="center" vertical="center"/>
    </xf>
    <xf numFmtId="0" fontId="18" fillId="0" borderId="21" xfId="0" applyFont="1" applyBorder="1" applyAlignment="1">
      <alignment horizontal="right" vertical="center" wrapText="1"/>
    </xf>
    <xf numFmtId="0" fontId="18" fillId="0" borderId="48" xfId="0" applyFont="1" applyBorder="1" applyAlignment="1">
      <alignment horizontal="right" vertical="center" wrapText="1"/>
    </xf>
    <xf numFmtId="0" fontId="18" fillId="0" borderId="22" xfId="0" applyFont="1" applyBorder="1" applyAlignment="1">
      <alignment horizontal="right" vertical="center" wrapText="1"/>
    </xf>
    <xf numFmtId="0" fontId="18" fillId="0" borderId="30" xfId="0" applyFont="1" applyBorder="1" applyAlignment="1">
      <alignment horizontal="right" vertical="center" wrapText="1"/>
    </xf>
    <xf numFmtId="0" fontId="18" fillId="0" borderId="38" xfId="0" applyFont="1" applyBorder="1" applyAlignment="1">
      <alignment horizontal="right" vertical="center" wrapText="1"/>
    </xf>
    <xf numFmtId="0" fontId="18" fillId="0" borderId="39" xfId="0" applyFont="1" applyBorder="1" applyAlignment="1">
      <alignment horizontal="right" vertical="center" wrapText="1"/>
    </xf>
    <xf numFmtId="0" fontId="25" fillId="10" borderId="21" xfId="0" applyFont="1" applyFill="1" applyBorder="1" applyAlignment="1">
      <alignment horizontal="center" vertical="center"/>
    </xf>
    <xf numFmtId="0" fontId="25" fillId="10" borderId="22" xfId="0" applyFont="1" applyFill="1" applyBorder="1" applyAlignment="1">
      <alignment horizontal="center" vertical="center"/>
    </xf>
    <xf numFmtId="0" fontId="25" fillId="10" borderId="30" xfId="0" applyFont="1" applyFill="1" applyBorder="1" applyAlignment="1">
      <alignment horizontal="center" vertical="center"/>
    </xf>
    <xf numFmtId="0" fontId="25" fillId="10" borderId="39" xfId="0" applyFont="1" applyFill="1" applyBorder="1" applyAlignment="1">
      <alignment horizontal="center" vertical="center"/>
    </xf>
    <xf numFmtId="0" fontId="18" fillId="0" borderId="21" xfId="0" applyFont="1" applyBorder="1" applyAlignment="1">
      <alignment horizontal="right" vertical="center"/>
    </xf>
    <xf numFmtId="0" fontId="18" fillId="0" borderId="48" xfId="0" applyFont="1" applyBorder="1" applyAlignment="1">
      <alignment horizontal="right" vertical="center"/>
    </xf>
    <xf numFmtId="0" fontId="18" fillId="0" borderId="22" xfId="0" applyFont="1" applyBorder="1" applyAlignment="1">
      <alignment horizontal="right" vertical="center"/>
    </xf>
    <xf numFmtId="0" fontId="18" fillId="0" borderId="30" xfId="0" applyFont="1" applyBorder="1" applyAlignment="1">
      <alignment horizontal="right" vertical="center"/>
    </xf>
    <xf numFmtId="0" fontId="18" fillId="0" borderId="38" xfId="0" applyFont="1" applyBorder="1" applyAlignment="1">
      <alignment horizontal="right" vertical="center"/>
    </xf>
    <xf numFmtId="0" fontId="18" fillId="0" borderId="39" xfId="0" applyFont="1" applyBorder="1" applyAlignment="1">
      <alignment horizontal="right" vertical="center"/>
    </xf>
    <xf numFmtId="0" fontId="0" fillId="0" borderId="21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19" borderId="30" xfId="0" applyFont="1" applyFill="1" applyBorder="1" applyAlignment="1">
      <alignment horizontal="center"/>
    </xf>
    <xf numFmtId="0" fontId="6" fillId="19" borderId="38" xfId="0" applyFont="1" applyFill="1" applyBorder="1" applyAlignment="1">
      <alignment horizontal="center"/>
    </xf>
    <xf numFmtId="0" fontId="6" fillId="19" borderId="39" xfId="0" applyFont="1" applyFill="1" applyBorder="1" applyAlignment="1">
      <alignment horizontal="center"/>
    </xf>
    <xf numFmtId="0" fontId="3" fillId="19" borderId="41" xfId="0" applyFont="1" applyFill="1" applyBorder="1" applyAlignment="1">
      <alignment horizontal="center"/>
    </xf>
    <xf numFmtId="0" fontId="3" fillId="19" borderId="33" xfId="0" applyFont="1" applyFill="1" applyBorder="1" applyAlignment="1">
      <alignment horizontal="center"/>
    </xf>
    <xf numFmtId="0" fontId="3" fillId="19" borderId="30" xfId="0" applyFont="1" applyFill="1" applyBorder="1" applyAlignment="1">
      <alignment horizontal="center"/>
    </xf>
    <xf numFmtId="0" fontId="3" fillId="19" borderId="39" xfId="0" applyFon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3" xfId="0" applyBorder="1" applyAlignment="1">
      <alignment horizontal="center"/>
    </xf>
    <xf numFmtId="0" fontId="18" fillId="26" borderId="50" xfId="0" applyFont="1" applyFill="1" applyBorder="1" applyAlignment="1">
      <alignment horizontal="center"/>
    </xf>
    <xf numFmtId="0" fontId="18" fillId="26" borderId="51" xfId="0" applyFont="1" applyFill="1" applyBorder="1" applyAlignment="1">
      <alignment horizontal="center"/>
    </xf>
    <xf numFmtId="0" fontId="18" fillId="26" borderId="52" xfId="0" applyFont="1" applyFill="1" applyBorder="1" applyAlignment="1">
      <alignment horizontal="center"/>
    </xf>
    <xf numFmtId="0" fontId="19" fillId="25" borderId="53" xfId="0" applyFont="1" applyFill="1" applyBorder="1" applyAlignment="1">
      <alignment horizontal="center"/>
    </xf>
    <xf numFmtId="0" fontId="19" fillId="25" borderId="54" xfId="0" applyFont="1" applyFill="1" applyBorder="1" applyAlignment="1">
      <alignment horizontal="center"/>
    </xf>
    <xf numFmtId="0" fontId="19" fillId="25" borderId="55" xfId="0" applyFont="1" applyFill="1" applyBorder="1" applyAlignment="1">
      <alignment horizontal="center"/>
    </xf>
    <xf numFmtId="0" fontId="21" fillId="0" borderId="41" xfId="0" applyFont="1" applyBorder="1" applyAlignment="1">
      <alignment horizontal="right"/>
    </xf>
    <xf numFmtId="0" fontId="21" fillId="0" borderId="33" xfId="0" applyFont="1" applyBorder="1" applyAlignment="1">
      <alignment horizontal="right"/>
    </xf>
    <xf numFmtId="0" fontId="21" fillId="10" borderId="0" xfId="0" applyFont="1" applyFill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0" fillId="0" borderId="41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49" xfId="0" applyBorder="1" applyAlignment="1">
      <alignment horizontal="center"/>
    </xf>
    <xf numFmtId="0" fontId="0" fillId="0" borderId="56" xfId="0" applyBorder="1" applyAlignment="1">
      <alignment horizontal="center" wrapText="1"/>
    </xf>
    <xf numFmtId="0" fontId="27" fillId="0" borderId="41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Ignorable=""/>
      </a:dk2>
      <a:lt2>
        <a:srgbClr xmlns:mc="http://schemas.openxmlformats.org/markup-compatibility/2006" xmlns:a14="http://schemas.microsoft.com/office/drawing/2010/main" val="EEECE1" Ignorable=""/>
      </a:lt2>
      <a:accent1>
        <a:srgbClr xmlns:mc="http://schemas.openxmlformats.org/markup-compatibility/2006" xmlns:a14="http://schemas.microsoft.com/office/drawing/2010/main" val="4F81BD" Ignorable=""/>
      </a:accent1>
      <a:accent2>
        <a:srgbClr xmlns:mc="http://schemas.openxmlformats.org/markup-compatibility/2006" xmlns:a14="http://schemas.microsoft.com/office/drawing/2010/main" val="C0504D" Ignorable=""/>
      </a:accent2>
      <a:accent3>
        <a:srgbClr xmlns:mc="http://schemas.openxmlformats.org/markup-compatibility/2006" xmlns:a14="http://schemas.microsoft.com/office/drawing/2010/main" val="9BBB59" Ignorable=""/>
      </a:accent3>
      <a:accent4>
        <a:srgbClr xmlns:mc="http://schemas.openxmlformats.org/markup-compatibility/2006" xmlns:a14="http://schemas.microsoft.com/office/drawing/2010/main" val="8064A2" Ignorable=""/>
      </a:accent4>
      <a:accent5>
        <a:srgbClr xmlns:mc="http://schemas.openxmlformats.org/markup-compatibility/2006" xmlns:a14="http://schemas.microsoft.com/office/drawing/2010/main" val="4BACC6" Ignorable=""/>
      </a:accent5>
      <a:accent6>
        <a:srgbClr xmlns:mc="http://schemas.openxmlformats.org/markup-compatibility/2006" xmlns:a14="http://schemas.microsoft.com/office/drawing/2010/main" val="F79646" Ignorable=""/>
      </a:accent6>
      <a:hlink>
        <a:srgbClr xmlns:mc="http://schemas.openxmlformats.org/markup-compatibility/2006" xmlns:a14="http://schemas.microsoft.com/office/drawing/2010/main" val="0000FF" Ignorable=""/>
      </a:hlink>
      <a:folHlink>
        <a:srgbClr xmlns:mc="http://schemas.openxmlformats.org/markup-compatibility/2006" xmlns:a14="http://schemas.microsoft.com/office/drawing/2010/main" val="800080" 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8"/>
  <sheetViews>
    <sheetView tabSelected="1" zoomScalePageLayoutView="0" workbookViewId="0" topLeftCell="M1">
      <selection activeCell="T3" sqref="T3:T5"/>
    </sheetView>
  </sheetViews>
  <sheetFormatPr defaultColWidth="11.421875" defaultRowHeight="15"/>
  <cols>
    <col min="1" max="1" width="9.00390625" style="0" customWidth="1"/>
    <col min="2" max="2" width="12.00390625" style="0" customWidth="1"/>
    <col min="3" max="3" width="11.57421875" style="0" customWidth="1"/>
    <col min="4" max="4" width="12.28125" style="0" customWidth="1"/>
    <col min="16" max="16" width="18.57421875" style="0" customWidth="1"/>
    <col min="20" max="20" width="16.140625" style="0" customWidth="1"/>
    <col min="22" max="91" width="11.57421875" style="69" customWidth="1"/>
  </cols>
  <sheetData>
    <row r="1" spans="1:21" ht="21.75" thickBo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6"/>
      <c r="N1" s="180" t="s">
        <v>29</v>
      </c>
      <c r="O1" s="181"/>
      <c r="P1" s="181"/>
      <c r="Q1" s="181"/>
      <c r="R1" s="181"/>
      <c r="S1" s="181"/>
      <c r="T1" s="182"/>
      <c r="U1" s="82"/>
    </row>
    <row r="2" spans="1:21" ht="16.5" thickBot="1" thickTop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7"/>
      <c r="N2" s="78"/>
      <c r="O2" s="78"/>
      <c r="P2" s="78"/>
      <c r="Q2" s="78"/>
      <c r="R2" s="78"/>
      <c r="S2" s="78"/>
      <c r="T2" s="78"/>
      <c r="U2" s="79"/>
    </row>
    <row r="3" spans="1:21" ht="19.5" thickBo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77"/>
      <c r="N3" s="183" t="s">
        <v>37</v>
      </c>
      <c r="O3" s="184"/>
      <c r="P3" s="46"/>
      <c r="Q3" s="78"/>
      <c r="R3" s="183" t="s">
        <v>39</v>
      </c>
      <c r="S3" s="184"/>
      <c r="T3" s="45"/>
      <c r="U3" s="79"/>
    </row>
    <row r="4" spans="1:21" ht="15.75" thickBo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77"/>
      <c r="N4" s="78"/>
      <c r="O4" s="78"/>
      <c r="P4" s="78"/>
      <c r="Q4" s="78"/>
      <c r="R4" s="78"/>
      <c r="S4" s="78"/>
      <c r="T4" s="78"/>
      <c r="U4" s="79"/>
    </row>
    <row r="5" spans="1:21" ht="19.5" thickBo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77"/>
      <c r="N5" s="183" t="s">
        <v>38</v>
      </c>
      <c r="O5" s="184"/>
      <c r="P5" s="47"/>
      <c r="Q5" s="78"/>
      <c r="R5" s="186" t="s">
        <v>41</v>
      </c>
      <c r="S5" s="187"/>
      <c r="T5" s="44"/>
      <c r="U5" s="79"/>
    </row>
    <row r="6" spans="1:21" ht="15.75" thickBo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77"/>
      <c r="N6" s="78"/>
      <c r="O6" s="78"/>
      <c r="P6" s="78"/>
      <c r="Q6" s="78"/>
      <c r="R6" s="78"/>
      <c r="S6" s="78"/>
      <c r="T6" s="78"/>
      <c r="U6" s="79"/>
    </row>
    <row r="7" spans="2:21" ht="16.5" thickBot="1">
      <c r="B7" s="123" t="s">
        <v>8</v>
      </c>
      <c r="C7" s="124"/>
      <c r="D7" s="121" t="s">
        <v>9</v>
      </c>
      <c r="E7" s="122"/>
      <c r="F7" s="125" t="s">
        <v>8</v>
      </c>
      <c r="G7" s="126"/>
      <c r="H7" s="127" t="s">
        <v>9</v>
      </c>
      <c r="I7" s="128"/>
      <c r="J7" s="19"/>
      <c r="K7" s="20"/>
      <c r="L7" s="69"/>
      <c r="M7" s="77"/>
      <c r="N7" s="188" t="s">
        <v>48</v>
      </c>
      <c r="O7" s="189"/>
      <c r="P7" s="65"/>
      <c r="Q7" s="78"/>
      <c r="R7" s="78"/>
      <c r="S7" s="78"/>
      <c r="T7" s="78"/>
      <c r="U7" s="79"/>
    </row>
    <row r="8" spans="1:21" ht="30">
      <c r="A8" s="17" t="s">
        <v>33</v>
      </c>
      <c r="B8" s="16" t="s">
        <v>12</v>
      </c>
      <c r="C8" s="4" t="s">
        <v>55</v>
      </c>
      <c r="D8" s="16" t="s">
        <v>12</v>
      </c>
      <c r="E8" s="4" t="s">
        <v>55</v>
      </c>
      <c r="F8" s="16" t="s">
        <v>12</v>
      </c>
      <c r="G8" s="4" t="s">
        <v>55</v>
      </c>
      <c r="H8" s="16" t="s">
        <v>12</v>
      </c>
      <c r="I8" s="4" t="s">
        <v>55</v>
      </c>
      <c r="J8" s="18" t="s">
        <v>31</v>
      </c>
      <c r="K8" s="17" t="s">
        <v>27</v>
      </c>
      <c r="L8" s="118"/>
      <c r="M8" s="119"/>
      <c r="N8" s="185"/>
      <c r="O8" s="185"/>
      <c r="P8" s="78"/>
      <c r="Q8" s="78"/>
      <c r="R8" s="78"/>
      <c r="S8" s="78"/>
      <c r="T8" s="78"/>
      <c r="U8" s="79"/>
    </row>
    <row r="9" spans="1:21" ht="15.75" thickBot="1">
      <c r="A9" s="27" t="s">
        <v>34</v>
      </c>
      <c r="B9" s="1" t="s">
        <v>30</v>
      </c>
      <c r="C9" s="5" t="s">
        <v>30</v>
      </c>
      <c r="D9" s="1" t="s">
        <v>30</v>
      </c>
      <c r="E9" s="5" t="s">
        <v>30</v>
      </c>
      <c r="F9" s="6" t="s">
        <v>6</v>
      </c>
      <c r="G9" s="6" t="s">
        <v>6</v>
      </c>
      <c r="H9" s="6" t="s">
        <v>6</v>
      </c>
      <c r="I9" s="6" t="s">
        <v>6</v>
      </c>
      <c r="J9" s="5" t="s">
        <v>6</v>
      </c>
      <c r="K9" s="5" t="s">
        <v>6</v>
      </c>
      <c r="L9" s="118"/>
      <c r="M9" s="120"/>
      <c r="N9" s="80"/>
      <c r="O9" s="80"/>
      <c r="P9" s="80"/>
      <c r="Q9" s="80"/>
      <c r="R9" s="80"/>
      <c r="S9" s="80"/>
      <c r="T9" s="80"/>
      <c r="U9" s="81"/>
    </row>
    <row r="10" spans="1:21" ht="14.25" customHeight="1" thickBot="1">
      <c r="A10" s="28" t="s">
        <v>0</v>
      </c>
      <c r="B10" s="84">
        <v>13935.6</v>
      </c>
      <c r="C10" s="85">
        <v>535.8</v>
      </c>
      <c r="D10" s="31">
        <v>13308.6</v>
      </c>
      <c r="E10" s="32">
        <v>511.8</v>
      </c>
      <c r="F10" s="92">
        <f aca="true" t="shared" si="0" ref="F10:I15">B10/12</f>
        <v>1161.3</v>
      </c>
      <c r="G10" s="92">
        <f t="shared" si="0"/>
        <v>44.65</v>
      </c>
      <c r="H10" s="39">
        <f t="shared" si="0"/>
        <v>1109.05</v>
      </c>
      <c r="I10" s="39">
        <f t="shared" si="0"/>
        <v>42.65</v>
      </c>
      <c r="J10" s="96">
        <f aca="true" t="shared" si="1" ref="J10:K15">F10-H10</f>
        <v>52.25</v>
      </c>
      <c r="K10" s="97">
        <f t="shared" si="1"/>
        <v>2</v>
      </c>
      <c r="L10" s="70"/>
      <c r="M10" s="70"/>
      <c r="N10" s="69"/>
      <c r="O10" s="69"/>
      <c r="P10" s="69"/>
      <c r="Q10" s="69"/>
      <c r="R10" s="69"/>
      <c r="S10" s="69"/>
      <c r="T10" s="69"/>
      <c r="U10" s="69"/>
    </row>
    <row r="11" spans="1:21" ht="14.25" customHeight="1" thickBot="1">
      <c r="A11" s="29" t="s">
        <v>1</v>
      </c>
      <c r="B11" s="86">
        <v>11827.08</v>
      </c>
      <c r="C11" s="87">
        <v>428.76</v>
      </c>
      <c r="D11" s="33">
        <v>11507.76</v>
      </c>
      <c r="E11" s="34">
        <v>417.24</v>
      </c>
      <c r="F11" s="93">
        <f t="shared" si="0"/>
        <v>985.59</v>
      </c>
      <c r="G11" s="93">
        <f t="shared" si="0"/>
        <v>35.73</v>
      </c>
      <c r="H11" s="40">
        <f t="shared" si="0"/>
        <v>958.98</v>
      </c>
      <c r="I11" s="40">
        <f t="shared" si="0"/>
        <v>34.77</v>
      </c>
      <c r="J11" s="98">
        <f t="shared" si="1"/>
        <v>26.610000000000014</v>
      </c>
      <c r="K11" s="98">
        <f t="shared" si="1"/>
        <v>0.9599999999999937</v>
      </c>
      <c r="L11" s="71"/>
      <c r="M11" s="72"/>
      <c r="N11" s="69"/>
      <c r="O11" s="69"/>
      <c r="P11" s="69"/>
      <c r="Q11" s="69"/>
      <c r="R11" s="69"/>
      <c r="S11" s="69"/>
      <c r="T11" s="69"/>
      <c r="U11" s="69"/>
    </row>
    <row r="12" spans="1:21" ht="14.25" customHeight="1" thickBot="1">
      <c r="A12" s="30" t="s">
        <v>2</v>
      </c>
      <c r="B12" s="88">
        <v>10264.44</v>
      </c>
      <c r="C12" s="89">
        <v>373.68</v>
      </c>
      <c r="D12" s="35">
        <v>10059.24</v>
      </c>
      <c r="E12" s="36">
        <v>366.24</v>
      </c>
      <c r="F12" s="94">
        <f t="shared" si="0"/>
        <v>855.37</v>
      </c>
      <c r="G12" s="94">
        <f t="shared" si="0"/>
        <v>31.14</v>
      </c>
      <c r="H12" s="41">
        <f t="shared" si="0"/>
        <v>838.27</v>
      </c>
      <c r="I12" s="41">
        <f t="shared" si="0"/>
        <v>30.52</v>
      </c>
      <c r="J12" s="99">
        <f t="shared" si="1"/>
        <v>17.100000000000023</v>
      </c>
      <c r="K12" s="100">
        <f t="shared" si="1"/>
        <v>0.620000000000001</v>
      </c>
      <c r="L12" s="70"/>
      <c r="M12" s="70"/>
      <c r="N12" s="69"/>
      <c r="O12" s="69"/>
      <c r="P12" s="69"/>
      <c r="Q12" s="69"/>
      <c r="R12" s="69"/>
      <c r="S12" s="69"/>
      <c r="T12" s="69"/>
      <c r="U12" s="69"/>
    </row>
    <row r="13" spans="1:21" ht="14.25" customHeight="1" thickBot="1">
      <c r="A13" s="29" t="s">
        <v>3</v>
      </c>
      <c r="B13" s="86">
        <v>8816.52</v>
      </c>
      <c r="C13" s="87">
        <v>322.08</v>
      </c>
      <c r="D13" s="33">
        <v>8640.24</v>
      </c>
      <c r="E13" s="34">
        <v>315.72</v>
      </c>
      <c r="F13" s="93">
        <f t="shared" si="0"/>
        <v>734.71</v>
      </c>
      <c r="G13" s="93">
        <f t="shared" si="0"/>
        <v>26.84</v>
      </c>
      <c r="H13" s="40">
        <f t="shared" si="0"/>
        <v>720.02</v>
      </c>
      <c r="I13" s="40">
        <f t="shared" si="0"/>
        <v>26.310000000000002</v>
      </c>
      <c r="J13" s="98">
        <f t="shared" si="1"/>
        <v>14.690000000000055</v>
      </c>
      <c r="K13" s="98">
        <f t="shared" si="1"/>
        <v>0.5299999999999976</v>
      </c>
      <c r="L13" s="72"/>
      <c r="M13" s="72"/>
      <c r="N13" s="69"/>
      <c r="O13" s="69"/>
      <c r="P13" s="69"/>
      <c r="Q13" s="69"/>
      <c r="R13" s="69"/>
      <c r="S13" s="69"/>
      <c r="T13" s="69"/>
      <c r="U13" s="69"/>
    </row>
    <row r="14" spans="1:21" ht="14.25" customHeight="1" thickBot="1">
      <c r="A14" s="30" t="s">
        <v>4</v>
      </c>
      <c r="B14" s="88">
        <v>7209</v>
      </c>
      <c r="C14" s="89">
        <v>215.28</v>
      </c>
      <c r="D14" s="35">
        <v>7191</v>
      </c>
      <c r="E14" s="36">
        <v>214.8</v>
      </c>
      <c r="F14" s="94">
        <f t="shared" si="0"/>
        <v>600.75</v>
      </c>
      <c r="G14" s="94">
        <f t="shared" si="0"/>
        <v>17.94</v>
      </c>
      <c r="H14" s="41">
        <f t="shared" si="0"/>
        <v>599.25</v>
      </c>
      <c r="I14" s="41">
        <f t="shared" si="0"/>
        <v>17.900000000000002</v>
      </c>
      <c r="J14" s="99">
        <f t="shared" si="1"/>
        <v>1.5</v>
      </c>
      <c r="K14" s="100">
        <f t="shared" si="1"/>
        <v>0.03999999999999915</v>
      </c>
      <c r="L14" s="70"/>
      <c r="M14" s="70"/>
      <c r="N14" s="69"/>
      <c r="O14" s="69"/>
      <c r="P14" s="69"/>
      <c r="Q14" s="69"/>
      <c r="R14" s="69"/>
      <c r="S14" s="69"/>
      <c r="T14" s="69"/>
      <c r="U14" s="69"/>
    </row>
    <row r="15" spans="1:21" ht="14.25" customHeight="1" thickBot="1">
      <c r="A15" s="29" t="s">
        <v>5</v>
      </c>
      <c r="B15" s="90">
        <v>6581.64</v>
      </c>
      <c r="C15" s="91">
        <v>161.64</v>
      </c>
      <c r="D15" s="37">
        <v>6581.64</v>
      </c>
      <c r="E15" s="38">
        <v>161.64</v>
      </c>
      <c r="F15" s="95">
        <f t="shared" si="0"/>
        <v>548.47</v>
      </c>
      <c r="G15" s="95">
        <f t="shared" si="0"/>
        <v>13.469999999999999</v>
      </c>
      <c r="H15" s="42">
        <f t="shared" si="0"/>
        <v>548.47</v>
      </c>
      <c r="I15" s="42">
        <f t="shared" si="0"/>
        <v>13.469999999999999</v>
      </c>
      <c r="J15" s="101">
        <f t="shared" si="1"/>
        <v>0</v>
      </c>
      <c r="K15" s="101">
        <f t="shared" si="1"/>
        <v>0</v>
      </c>
      <c r="L15" s="71"/>
      <c r="M15" s="72"/>
      <c r="N15" s="69"/>
      <c r="O15" s="69"/>
      <c r="P15" s="69"/>
      <c r="Q15" s="69"/>
      <c r="R15" s="69"/>
      <c r="S15" s="69"/>
      <c r="T15" s="69"/>
      <c r="U15" s="69"/>
    </row>
    <row r="16" spans="1:21" ht="14.25" customHeight="1" thickBo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70"/>
      <c r="M16" s="70"/>
      <c r="N16" s="175" t="s">
        <v>36</v>
      </c>
      <c r="O16" s="190"/>
      <c r="P16" s="190"/>
      <c r="Q16" s="190"/>
      <c r="R16" s="176"/>
      <c r="S16" s="69"/>
      <c r="T16" s="69"/>
      <c r="U16" s="69"/>
    </row>
    <row r="17" spans="1:21" ht="14.25" customHeight="1" thickBot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72"/>
      <c r="M17" s="72"/>
      <c r="N17" s="175"/>
      <c r="O17" s="190"/>
      <c r="P17" s="54" t="s">
        <v>14</v>
      </c>
      <c r="Q17" s="53" t="s">
        <v>15</v>
      </c>
      <c r="R17" s="52" t="s">
        <v>40</v>
      </c>
      <c r="S17" s="69"/>
      <c r="T17" s="69"/>
      <c r="U17" s="69"/>
    </row>
    <row r="18" spans="1:21" ht="14.25" customHeight="1" thickBot="1">
      <c r="A18" s="69"/>
      <c r="B18" s="69"/>
      <c r="C18" s="70"/>
      <c r="D18" s="70"/>
      <c r="E18" s="73"/>
      <c r="F18" s="69"/>
      <c r="G18" s="69"/>
      <c r="H18" s="69"/>
      <c r="I18" s="69"/>
      <c r="J18" s="69"/>
      <c r="K18" s="69"/>
      <c r="L18" s="70"/>
      <c r="M18" s="70"/>
      <c r="N18" s="175" t="s">
        <v>13</v>
      </c>
      <c r="O18" s="176"/>
      <c r="P18" s="59">
        <f>SUMIF(A10:A15,P3,F10:F15)</f>
        <v>0</v>
      </c>
      <c r="Q18" s="59">
        <f>SUMIF(A10:A15,P3,H10:H15)</f>
        <v>0</v>
      </c>
      <c r="R18" s="51">
        <f>P18-Q18</f>
        <v>0</v>
      </c>
      <c r="S18" s="69"/>
      <c r="T18" s="69"/>
      <c r="U18" s="69"/>
    </row>
    <row r="19" spans="1:21" ht="15" customHeight="1" thickBot="1">
      <c r="A19" s="69"/>
      <c r="B19" s="69"/>
      <c r="C19" s="70"/>
      <c r="D19" s="70"/>
      <c r="E19" s="74"/>
      <c r="F19" s="69"/>
      <c r="G19" s="69"/>
      <c r="H19" s="69"/>
      <c r="I19" s="69"/>
      <c r="J19" s="69"/>
      <c r="K19" s="69"/>
      <c r="L19" s="71"/>
      <c r="M19" s="72"/>
      <c r="N19" s="175" t="s">
        <v>7</v>
      </c>
      <c r="O19" s="176"/>
      <c r="P19" s="60">
        <f>SUMIF(A10:A15,P3,G10:G15)*P5</f>
        <v>0</v>
      </c>
      <c r="Q19" s="60">
        <f>SUMIF(A10:A15,P3,I10:I15)*P5</f>
        <v>0</v>
      </c>
      <c r="R19" s="43">
        <f>P19-Q19</f>
        <v>0</v>
      </c>
      <c r="S19" s="69"/>
      <c r="T19" s="69"/>
      <c r="U19" s="69"/>
    </row>
    <row r="20" spans="1:21" ht="14.25" customHeight="1" thickBot="1">
      <c r="A20" s="69"/>
      <c r="B20" s="69"/>
      <c r="C20" s="73"/>
      <c r="D20" s="70"/>
      <c r="E20" s="75"/>
      <c r="F20" s="69"/>
      <c r="G20" s="69"/>
      <c r="H20" s="69"/>
      <c r="I20" s="69"/>
      <c r="J20" s="69"/>
      <c r="K20" s="69"/>
      <c r="L20" s="70"/>
      <c r="M20" s="70"/>
      <c r="N20" s="175" t="s">
        <v>16</v>
      </c>
      <c r="O20" s="176"/>
      <c r="P20" s="61">
        <f>SUMIF(A24:A53,T5,C24:C53)</f>
        <v>0</v>
      </c>
      <c r="Q20" s="61">
        <f>SUMIF(A24:A53,T5,E24:E53)</f>
        <v>0</v>
      </c>
      <c r="R20" s="43">
        <f>P20-Q20</f>
        <v>0</v>
      </c>
      <c r="S20" s="69"/>
      <c r="T20" s="69"/>
      <c r="U20" s="69"/>
    </row>
    <row r="21" spans="1:21" ht="15" customHeight="1" thickBot="1">
      <c r="A21" s="192" t="s">
        <v>10</v>
      </c>
      <c r="B21" s="193"/>
      <c r="C21" s="193"/>
      <c r="D21" s="193"/>
      <c r="E21" s="193"/>
      <c r="F21" s="193"/>
      <c r="G21" s="194"/>
      <c r="H21" s="69"/>
      <c r="I21" s="69"/>
      <c r="J21" s="69"/>
      <c r="K21" s="69"/>
      <c r="L21" s="72"/>
      <c r="M21" s="72"/>
      <c r="N21" s="69"/>
      <c r="O21" s="69"/>
      <c r="P21" s="69"/>
      <c r="Q21" s="69"/>
      <c r="R21" s="69"/>
      <c r="S21" s="69"/>
      <c r="T21" s="69"/>
      <c r="U21" s="69"/>
    </row>
    <row r="22" spans="2:21" ht="14.25" customHeight="1" thickBot="1">
      <c r="B22" s="191" t="s">
        <v>8</v>
      </c>
      <c r="C22" s="131"/>
      <c r="D22" s="129" t="s">
        <v>9</v>
      </c>
      <c r="E22" s="131"/>
      <c r="F22" s="129" t="s">
        <v>32</v>
      </c>
      <c r="G22" s="131" t="s">
        <v>11</v>
      </c>
      <c r="H22" s="69"/>
      <c r="I22" s="69"/>
      <c r="J22" s="69"/>
      <c r="K22" s="69"/>
      <c r="L22" s="69"/>
      <c r="M22" s="69"/>
      <c r="N22" s="175" t="s">
        <v>44</v>
      </c>
      <c r="O22" s="190"/>
      <c r="P22" s="190"/>
      <c r="Q22" s="190"/>
      <c r="R22" s="176"/>
      <c r="S22" s="69"/>
      <c r="T22" s="69"/>
      <c r="U22" s="69"/>
    </row>
    <row r="23" spans="1:21" ht="15.75" thickBot="1">
      <c r="A23" s="12" t="s">
        <v>28</v>
      </c>
      <c r="B23" s="10" t="s">
        <v>42</v>
      </c>
      <c r="C23" s="11" t="s">
        <v>43</v>
      </c>
      <c r="D23" s="50" t="s">
        <v>42</v>
      </c>
      <c r="E23" s="49" t="s">
        <v>43</v>
      </c>
      <c r="F23" s="130"/>
      <c r="G23" s="132"/>
      <c r="H23" s="69"/>
      <c r="I23" s="69"/>
      <c r="J23" s="69"/>
      <c r="K23" s="69"/>
      <c r="L23" s="69"/>
      <c r="M23" s="69"/>
      <c r="N23" s="175"/>
      <c r="O23" s="176"/>
      <c r="P23" s="55" t="s">
        <v>14</v>
      </c>
      <c r="Q23" s="55" t="s">
        <v>46</v>
      </c>
      <c r="R23" s="58" t="s">
        <v>47</v>
      </c>
      <c r="S23" s="69"/>
      <c r="T23" s="69"/>
      <c r="U23" s="69"/>
    </row>
    <row r="24" spans="1:21" ht="16.5" thickBot="1">
      <c r="A24" s="24">
        <v>1</v>
      </c>
      <c r="B24" s="102">
        <v>1158.84</v>
      </c>
      <c r="C24" s="48">
        <f aca="true" t="shared" si="2" ref="C24:C53">B24/12</f>
        <v>96.57</v>
      </c>
      <c r="D24" s="104">
        <v>1101</v>
      </c>
      <c r="E24" s="105">
        <f aca="true" t="shared" si="3" ref="E24:E53">D24/12</f>
        <v>91.75</v>
      </c>
      <c r="F24" s="21">
        <f aca="true" t="shared" si="4" ref="F24:F53">B24-D24</f>
        <v>57.83999999999992</v>
      </c>
      <c r="G24" s="22">
        <f>F24/12</f>
        <v>4.819999999999993</v>
      </c>
      <c r="H24" s="69"/>
      <c r="I24" s="69"/>
      <c r="J24" s="69"/>
      <c r="K24" s="69"/>
      <c r="L24" s="69"/>
      <c r="M24" s="69"/>
      <c r="N24" s="175" t="s">
        <v>17</v>
      </c>
      <c r="O24" s="176"/>
      <c r="P24" s="56">
        <f>T3</f>
        <v>0</v>
      </c>
      <c r="Q24" s="62">
        <f>P24/100*5</f>
        <v>0</v>
      </c>
      <c r="R24" s="57">
        <f>P24-Q24</f>
        <v>0</v>
      </c>
      <c r="S24" s="69"/>
      <c r="T24" s="69"/>
      <c r="U24" s="69"/>
    </row>
    <row r="25" spans="1:21" ht="15.75" thickBot="1">
      <c r="A25" s="25">
        <v>2</v>
      </c>
      <c r="B25" s="103">
        <v>1371.36</v>
      </c>
      <c r="C25" s="13">
        <f t="shared" si="2"/>
        <v>114.27999999999999</v>
      </c>
      <c r="D25" s="106">
        <v>1302.84</v>
      </c>
      <c r="E25" s="107">
        <f t="shared" si="3"/>
        <v>108.57</v>
      </c>
      <c r="F25" s="8">
        <f t="shared" si="4"/>
        <v>68.51999999999998</v>
      </c>
      <c r="G25" s="2">
        <f aca="true" t="shared" si="5" ref="G25:G53">F25/12</f>
        <v>5.709999999999998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</row>
    <row r="26" spans="1:21" ht="15.75" thickBot="1">
      <c r="A26" s="25">
        <v>3</v>
      </c>
      <c r="B26" s="103">
        <v>1584.24</v>
      </c>
      <c r="C26" s="13">
        <f t="shared" si="2"/>
        <v>132.02</v>
      </c>
      <c r="D26" s="106">
        <v>1505.04</v>
      </c>
      <c r="E26" s="107">
        <f t="shared" si="3"/>
        <v>125.42</v>
      </c>
      <c r="F26" s="8">
        <f t="shared" si="4"/>
        <v>79.20000000000005</v>
      </c>
      <c r="G26" s="2">
        <f t="shared" si="5"/>
        <v>6.600000000000004</v>
      </c>
      <c r="H26" s="69"/>
      <c r="I26" s="69"/>
      <c r="J26" s="69"/>
      <c r="K26" s="69"/>
      <c r="L26" s="69"/>
      <c r="M26" s="153" t="s">
        <v>45</v>
      </c>
      <c r="N26" s="154"/>
      <c r="O26" s="154"/>
      <c r="P26" s="154"/>
      <c r="Q26" s="154"/>
      <c r="R26" s="155"/>
      <c r="S26" s="69"/>
      <c r="T26" s="69"/>
      <c r="U26" s="69"/>
    </row>
    <row r="27" spans="1:21" ht="15.75" thickBot="1">
      <c r="A27" s="25">
        <v>4</v>
      </c>
      <c r="B27" s="103">
        <v>1796.28</v>
      </c>
      <c r="C27" s="13">
        <f t="shared" si="2"/>
        <v>149.69</v>
      </c>
      <c r="D27" s="106">
        <v>1706.52</v>
      </c>
      <c r="E27" s="107">
        <f t="shared" si="3"/>
        <v>142.21</v>
      </c>
      <c r="F27" s="8">
        <f t="shared" si="4"/>
        <v>89.75999999999999</v>
      </c>
      <c r="G27" s="2">
        <f t="shared" si="5"/>
        <v>7.4799999999999995</v>
      </c>
      <c r="H27" s="69"/>
      <c r="I27" s="69"/>
      <c r="J27" s="69"/>
      <c r="K27" s="69"/>
      <c r="L27" s="69"/>
      <c r="M27" s="172" t="s">
        <v>49</v>
      </c>
      <c r="N27" s="173"/>
      <c r="O27" s="174"/>
      <c r="P27" s="156">
        <f>P7</f>
        <v>0</v>
      </c>
      <c r="Q27" s="157"/>
      <c r="R27" s="158"/>
      <c r="S27" s="69"/>
      <c r="T27" s="69"/>
      <c r="U27" s="69"/>
    </row>
    <row r="28" spans="1:21" ht="15.75" thickBot="1">
      <c r="A28" s="25">
        <v>5</v>
      </c>
      <c r="B28" s="103">
        <v>2008.92</v>
      </c>
      <c r="C28" s="13">
        <f t="shared" si="2"/>
        <v>167.41</v>
      </c>
      <c r="D28" s="106">
        <v>1908.48</v>
      </c>
      <c r="E28" s="107">
        <f t="shared" si="3"/>
        <v>159.04</v>
      </c>
      <c r="F28" s="8">
        <f t="shared" si="4"/>
        <v>100.44000000000005</v>
      </c>
      <c r="G28" s="2">
        <f t="shared" si="5"/>
        <v>8.370000000000005</v>
      </c>
      <c r="H28" s="69"/>
      <c r="I28" s="69"/>
      <c r="J28" s="69"/>
      <c r="K28" s="69"/>
      <c r="L28" s="69"/>
      <c r="M28" s="163" t="s">
        <v>50</v>
      </c>
      <c r="N28" s="164"/>
      <c r="O28" s="165"/>
      <c r="P28" s="63" t="s">
        <v>25</v>
      </c>
      <c r="Q28" s="159">
        <f>SUMIF(A66:A71,P3,B66:B71)</f>
        <v>0</v>
      </c>
      <c r="R28" s="160"/>
      <c r="S28" s="69"/>
      <c r="T28" s="69"/>
      <c r="U28" s="69"/>
    </row>
    <row r="29" spans="1:21" ht="15.75" thickBot="1">
      <c r="A29" s="25">
        <v>6</v>
      </c>
      <c r="B29" s="103">
        <v>2150.76</v>
      </c>
      <c r="C29" s="13">
        <f t="shared" si="2"/>
        <v>179.23000000000002</v>
      </c>
      <c r="D29" s="106">
        <v>2043.24</v>
      </c>
      <c r="E29" s="107">
        <f t="shared" si="3"/>
        <v>170.27</v>
      </c>
      <c r="F29" s="8">
        <f t="shared" si="4"/>
        <v>107.52000000000021</v>
      </c>
      <c r="G29" s="2">
        <f t="shared" si="5"/>
        <v>8.960000000000017</v>
      </c>
      <c r="H29" s="69"/>
      <c r="I29" s="69"/>
      <c r="J29" s="69"/>
      <c r="K29" s="69"/>
      <c r="L29" s="69"/>
      <c r="M29" s="166"/>
      <c r="N29" s="167"/>
      <c r="O29" s="168"/>
      <c r="P29" s="64" t="s">
        <v>51</v>
      </c>
      <c r="Q29" s="161">
        <f>Q20</f>
        <v>0</v>
      </c>
      <c r="R29" s="162"/>
      <c r="S29" s="69"/>
      <c r="T29" s="69"/>
      <c r="U29" s="69"/>
    </row>
    <row r="30" spans="1:21" ht="15.75" thickBot="1">
      <c r="A30" s="25">
        <v>7</v>
      </c>
      <c r="B30" s="103">
        <v>2292.6</v>
      </c>
      <c r="C30" s="13">
        <f t="shared" si="2"/>
        <v>191.04999999999998</v>
      </c>
      <c r="D30" s="106">
        <v>2178</v>
      </c>
      <c r="E30" s="107">
        <f t="shared" si="3"/>
        <v>181.5</v>
      </c>
      <c r="F30" s="8">
        <f t="shared" si="4"/>
        <v>114.59999999999991</v>
      </c>
      <c r="G30" s="2">
        <f t="shared" si="5"/>
        <v>9.549999999999992</v>
      </c>
      <c r="H30" s="69"/>
      <c r="I30" s="69"/>
      <c r="J30" s="69"/>
      <c r="K30" s="69"/>
      <c r="L30" s="69"/>
      <c r="M30" s="166"/>
      <c r="N30" s="167"/>
      <c r="O30" s="168"/>
      <c r="P30" s="64" t="s">
        <v>39</v>
      </c>
      <c r="Q30" s="161">
        <f>R24</f>
        <v>0</v>
      </c>
      <c r="R30" s="162"/>
      <c r="S30" s="69"/>
      <c r="T30" s="69"/>
      <c r="U30" s="69"/>
    </row>
    <row r="31" spans="1:21" ht="15.75" thickBot="1">
      <c r="A31" s="25">
        <v>8</v>
      </c>
      <c r="B31" s="103">
        <v>2434.2</v>
      </c>
      <c r="C31" s="13">
        <f t="shared" si="2"/>
        <v>202.85</v>
      </c>
      <c r="D31" s="106">
        <v>2312.52</v>
      </c>
      <c r="E31" s="107">
        <f t="shared" si="3"/>
        <v>192.71</v>
      </c>
      <c r="F31" s="8">
        <f t="shared" si="4"/>
        <v>121.67999999999984</v>
      </c>
      <c r="G31" s="2">
        <f t="shared" si="5"/>
        <v>10.139999999999986</v>
      </c>
      <c r="H31" s="69"/>
      <c r="I31" s="69"/>
      <c r="J31" s="69"/>
      <c r="K31" s="69"/>
      <c r="L31" s="69"/>
      <c r="M31" s="169"/>
      <c r="N31" s="170"/>
      <c r="O31" s="171"/>
      <c r="P31" s="64" t="s">
        <v>38</v>
      </c>
      <c r="Q31" s="161">
        <f>SUMIF(A66:A71,P3,C66:C71)</f>
        <v>0</v>
      </c>
      <c r="R31" s="162"/>
      <c r="S31" s="69"/>
      <c r="T31" s="69"/>
      <c r="U31" s="69"/>
    </row>
    <row r="32" spans="1:21" ht="15.75" thickBot="1">
      <c r="A32" s="25">
        <v>9</v>
      </c>
      <c r="B32" s="103">
        <v>2576.4</v>
      </c>
      <c r="C32" s="13">
        <f t="shared" si="2"/>
        <v>214.70000000000002</v>
      </c>
      <c r="D32" s="106">
        <v>2447.64</v>
      </c>
      <c r="E32" s="107">
        <f t="shared" si="3"/>
        <v>203.97</v>
      </c>
      <c r="F32" s="8">
        <f t="shared" si="4"/>
        <v>128.76000000000022</v>
      </c>
      <c r="G32" s="2">
        <f t="shared" si="5"/>
        <v>10.730000000000018</v>
      </c>
      <c r="H32" s="69"/>
      <c r="I32" s="69"/>
      <c r="J32" s="69"/>
      <c r="K32" s="69"/>
      <c r="L32" s="69"/>
      <c r="M32" s="147" t="s">
        <v>52</v>
      </c>
      <c r="N32" s="148"/>
      <c r="O32" s="148"/>
      <c r="P32" s="149"/>
      <c r="Q32" s="133">
        <f>SUM(Q28:R31)</f>
        <v>0</v>
      </c>
      <c r="R32" s="134"/>
      <c r="S32" s="69"/>
      <c r="T32" s="69"/>
      <c r="U32" s="69"/>
    </row>
    <row r="33" spans="1:21" ht="15.75" thickBot="1">
      <c r="A33" s="25">
        <v>10</v>
      </c>
      <c r="B33" s="103">
        <v>2718.12</v>
      </c>
      <c r="C33" s="13">
        <f t="shared" si="2"/>
        <v>226.51</v>
      </c>
      <c r="D33" s="106">
        <v>2582.28</v>
      </c>
      <c r="E33" s="107">
        <f t="shared" si="3"/>
        <v>215.19000000000003</v>
      </c>
      <c r="F33" s="8">
        <f t="shared" si="4"/>
        <v>135.8399999999997</v>
      </c>
      <c r="G33" s="2">
        <f t="shared" si="5"/>
        <v>11.319999999999974</v>
      </c>
      <c r="H33" s="69"/>
      <c r="I33" s="69"/>
      <c r="J33" s="69"/>
      <c r="K33" s="69"/>
      <c r="L33" s="69"/>
      <c r="M33" s="150"/>
      <c r="N33" s="151"/>
      <c r="O33" s="151"/>
      <c r="P33" s="152"/>
      <c r="Q33" s="135"/>
      <c r="R33" s="136"/>
      <c r="S33" s="69"/>
      <c r="T33" s="83"/>
      <c r="U33" s="69"/>
    </row>
    <row r="34" spans="1:21" ht="15.75" thickBot="1">
      <c r="A34" s="25">
        <v>11</v>
      </c>
      <c r="B34" s="103">
        <v>3001.44</v>
      </c>
      <c r="C34" s="13">
        <f t="shared" si="2"/>
        <v>250.12</v>
      </c>
      <c r="D34" s="106">
        <v>2851.44</v>
      </c>
      <c r="E34" s="107">
        <f t="shared" si="3"/>
        <v>237.62</v>
      </c>
      <c r="F34" s="8">
        <f t="shared" si="4"/>
        <v>150</v>
      </c>
      <c r="G34" s="2">
        <f t="shared" si="5"/>
        <v>12.5</v>
      </c>
      <c r="H34" s="69"/>
      <c r="I34" s="69"/>
      <c r="J34" s="69"/>
      <c r="K34" s="69"/>
      <c r="L34" s="69"/>
      <c r="M34" s="137" t="s">
        <v>53</v>
      </c>
      <c r="N34" s="138"/>
      <c r="O34" s="138"/>
      <c r="P34" s="139"/>
      <c r="Q34" s="143">
        <f>P27-Q32</f>
        <v>0</v>
      </c>
      <c r="R34" s="144"/>
      <c r="S34" s="69"/>
      <c r="T34" s="69"/>
      <c r="U34" s="69"/>
    </row>
    <row r="35" spans="1:21" ht="18" customHeight="1" thickBot="1">
      <c r="A35" s="25">
        <v>12</v>
      </c>
      <c r="B35" s="103">
        <v>3285</v>
      </c>
      <c r="C35" s="13">
        <f t="shared" si="2"/>
        <v>273.75</v>
      </c>
      <c r="D35" s="106">
        <v>3120.84</v>
      </c>
      <c r="E35" s="107">
        <f t="shared" si="3"/>
        <v>260.07</v>
      </c>
      <c r="F35" s="8">
        <f t="shared" si="4"/>
        <v>164.15999999999985</v>
      </c>
      <c r="G35" s="2">
        <f t="shared" si="5"/>
        <v>13.679999999999987</v>
      </c>
      <c r="H35" s="69"/>
      <c r="I35" s="69"/>
      <c r="J35" s="69"/>
      <c r="K35" s="69"/>
      <c r="L35" s="69"/>
      <c r="M35" s="140"/>
      <c r="N35" s="141"/>
      <c r="O35" s="141"/>
      <c r="P35" s="142"/>
      <c r="Q35" s="145"/>
      <c r="R35" s="146"/>
      <c r="S35" s="69"/>
      <c r="T35" s="69"/>
      <c r="U35" s="69"/>
    </row>
    <row r="36" spans="1:21" ht="15.75" thickBot="1">
      <c r="A36" s="25">
        <v>13</v>
      </c>
      <c r="B36" s="103">
        <v>3568.68</v>
      </c>
      <c r="C36" s="13">
        <f t="shared" si="2"/>
        <v>297.39</v>
      </c>
      <c r="D36" s="106">
        <v>3390.36</v>
      </c>
      <c r="E36" s="107">
        <f t="shared" si="3"/>
        <v>282.53000000000003</v>
      </c>
      <c r="F36" s="8">
        <f t="shared" si="4"/>
        <v>178.3199999999997</v>
      </c>
      <c r="G36" s="2">
        <f t="shared" si="5"/>
        <v>14.859999999999976</v>
      </c>
      <c r="H36" s="69"/>
      <c r="I36" s="69"/>
      <c r="J36" s="69"/>
      <c r="K36" s="69"/>
      <c r="L36" s="69"/>
      <c r="M36" s="147" t="s">
        <v>54</v>
      </c>
      <c r="N36" s="148"/>
      <c r="O36" s="148"/>
      <c r="P36" s="149"/>
      <c r="Q36" s="143">
        <f>SUM(R18,R19:R20,Q24)</f>
        <v>0</v>
      </c>
      <c r="R36" s="144"/>
      <c r="S36" s="69"/>
      <c r="T36" s="69"/>
      <c r="U36" s="69"/>
    </row>
    <row r="37" spans="1:21" ht="15.75" thickBot="1">
      <c r="A37" s="25">
        <v>14</v>
      </c>
      <c r="B37" s="103">
        <v>3852.72</v>
      </c>
      <c r="C37" s="13">
        <f t="shared" si="2"/>
        <v>321.06</v>
      </c>
      <c r="D37" s="106">
        <v>3660.12</v>
      </c>
      <c r="E37" s="107">
        <f t="shared" si="3"/>
        <v>305.01</v>
      </c>
      <c r="F37" s="8">
        <f t="shared" si="4"/>
        <v>192.5999999999999</v>
      </c>
      <c r="G37" s="2">
        <f t="shared" si="5"/>
        <v>16.049999999999994</v>
      </c>
      <c r="H37" s="69"/>
      <c r="I37" s="69"/>
      <c r="J37" s="69"/>
      <c r="K37" s="69"/>
      <c r="L37" s="69"/>
      <c r="M37" s="150"/>
      <c r="N37" s="151"/>
      <c r="O37" s="151"/>
      <c r="P37" s="152"/>
      <c r="Q37" s="145"/>
      <c r="R37" s="146"/>
      <c r="S37" s="69"/>
      <c r="T37" s="69"/>
      <c r="U37" s="69"/>
    </row>
    <row r="38" spans="1:21" ht="15.75" thickBot="1">
      <c r="A38" s="25">
        <v>15</v>
      </c>
      <c r="B38" s="103">
        <v>4136.04</v>
      </c>
      <c r="C38" s="13">
        <f t="shared" si="2"/>
        <v>344.67</v>
      </c>
      <c r="D38" s="106">
        <v>3929.28</v>
      </c>
      <c r="E38" s="107">
        <f t="shared" si="3"/>
        <v>327.44</v>
      </c>
      <c r="F38" s="8">
        <f t="shared" si="4"/>
        <v>206.75999999999976</v>
      </c>
      <c r="G38" s="2">
        <f t="shared" si="5"/>
        <v>17.22999999999998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</row>
    <row r="39" spans="1:21" ht="15.75" thickBot="1">
      <c r="A39" s="25">
        <v>16</v>
      </c>
      <c r="B39" s="103">
        <v>4420.08</v>
      </c>
      <c r="C39" s="13">
        <f t="shared" si="2"/>
        <v>368.34</v>
      </c>
      <c r="D39" s="106">
        <v>4199.16</v>
      </c>
      <c r="E39" s="107">
        <f t="shared" si="3"/>
        <v>349.93</v>
      </c>
      <c r="F39" s="8">
        <f t="shared" si="4"/>
        <v>220.92000000000007</v>
      </c>
      <c r="G39" s="2">
        <f t="shared" si="5"/>
        <v>18.410000000000007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</row>
    <row r="40" spans="1:21" ht="15.75" thickBot="1">
      <c r="A40" s="25">
        <v>17</v>
      </c>
      <c r="B40" s="103">
        <v>4703.04</v>
      </c>
      <c r="C40" s="13">
        <f t="shared" si="2"/>
        <v>391.92</v>
      </c>
      <c r="D40" s="106">
        <v>4467.96</v>
      </c>
      <c r="E40" s="107">
        <f t="shared" si="3"/>
        <v>372.33</v>
      </c>
      <c r="F40" s="8">
        <f t="shared" si="4"/>
        <v>235.07999999999993</v>
      </c>
      <c r="G40" s="2">
        <f t="shared" si="5"/>
        <v>19.589999999999993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</row>
    <row r="41" spans="1:21" ht="15.75" thickBot="1">
      <c r="A41" s="25">
        <v>18</v>
      </c>
      <c r="B41" s="103">
        <v>4986.72</v>
      </c>
      <c r="C41" s="13">
        <f t="shared" si="2"/>
        <v>415.56</v>
      </c>
      <c r="D41" s="106">
        <v>4737.48</v>
      </c>
      <c r="E41" s="107">
        <f t="shared" si="3"/>
        <v>394.78999999999996</v>
      </c>
      <c r="F41" s="8">
        <f t="shared" si="4"/>
        <v>249.2400000000007</v>
      </c>
      <c r="G41" s="2">
        <f t="shared" si="5"/>
        <v>20.770000000000056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</row>
    <row r="42" spans="1:21" ht="15.75" thickBot="1">
      <c r="A42" s="25">
        <v>19</v>
      </c>
      <c r="B42" s="103">
        <v>5270.52</v>
      </c>
      <c r="C42" s="13">
        <f t="shared" si="2"/>
        <v>439.21000000000004</v>
      </c>
      <c r="D42" s="106">
        <v>5007</v>
      </c>
      <c r="E42" s="107">
        <f t="shared" si="3"/>
        <v>417.25</v>
      </c>
      <c r="F42" s="8">
        <f t="shared" si="4"/>
        <v>263.52000000000044</v>
      </c>
      <c r="G42" s="2">
        <f t="shared" si="5"/>
        <v>21.960000000000036</v>
      </c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</row>
    <row r="43" spans="1:21" ht="15.75" thickBot="1">
      <c r="A43" s="25">
        <v>20</v>
      </c>
      <c r="B43" s="103">
        <v>5554.08</v>
      </c>
      <c r="C43" s="13">
        <f t="shared" si="2"/>
        <v>462.84</v>
      </c>
      <c r="D43" s="106">
        <v>5276.4</v>
      </c>
      <c r="E43" s="107">
        <f t="shared" si="3"/>
        <v>439.7</v>
      </c>
      <c r="F43" s="8">
        <f t="shared" si="4"/>
        <v>277.6800000000003</v>
      </c>
      <c r="G43" s="2">
        <f t="shared" si="5"/>
        <v>23.140000000000025</v>
      </c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</row>
    <row r="44" spans="1:21" ht="15.75" thickBot="1">
      <c r="A44" s="25">
        <v>21</v>
      </c>
      <c r="B44" s="103">
        <v>5979.12</v>
      </c>
      <c r="C44" s="13">
        <f t="shared" si="2"/>
        <v>498.26</v>
      </c>
      <c r="D44" s="106">
        <v>5680.2</v>
      </c>
      <c r="E44" s="107">
        <f t="shared" si="3"/>
        <v>473.34999999999997</v>
      </c>
      <c r="F44" s="8">
        <f t="shared" si="4"/>
        <v>298.9200000000001</v>
      </c>
      <c r="G44" s="2">
        <f t="shared" si="5"/>
        <v>24.910000000000007</v>
      </c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</row>
    <row r="45" spans="1:21" ht="15.75" thickBot="1">
      <c r="A45" s="25">
        <v>22</v>
      </c>
      <c r="B45" s="103">
        <v>6440.04</v>
      </c>
      <c r="C45" s="13">
        <f t="shared" si="2"/>
        <v>536.67</v>
      </c>
      <c r="D45" s="106">
        <v>6118.08</v>
      </c>
      <c r="E45" s="107">
        <f t="shared" si="3"/>
        <v>509.84</v>
      </c>
      <c r="F45" s="8">
        <f t="shared" si="4"/>
        <v>321.96000000000004</v>
      </c>
      <c r="G45" s="2">
        <f t="shared" si="5"/>
        <v>26.830000000000002</v>
      </c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</row>
    <row r="46" spans="1:21" ht="15.75" thickBot="1">
      <c r="A46" s="25">
        <v>23</v>
      </c>
      <c r="B46" s="103">
        <v>6901.92</v>
      </c>
      <c r="C46" s="13">
        <f t="shared" si="2"/>
        <v>575.16</v>
      </c>
      <c r="D46" s="106">
        <v>6556.92</v>
      </c>
      <c r="E46" s="107">
        <f t="shared" si="3"/>
        <v>546.41</v>
      </c>
      <c r="F46" s="8">
        <f t="shared" si="4"/>
        <v>345</v>
      </c>
      <c r="G46" s="2">
        <f t="shared" si="5"/>
        <v>28.75</v>
      </c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</row>
    <row r="47" spans="1:21" ht="15.75" thickBot="1">
      <c r="A47" s="25">
        <v>24</v>
      </c>
      <c r="B47" s="103">
        <v>7363.2</v>
      </c>
      <c r="C47" s="13">
        <f t="shared" si="2"/>
        <v>613.6</v>
      </c>
      <c r="D47" s="106">
        <v>6995.04</v>
      </c>
      <c r="E47" s="107">
        <f t="shared" si="3"/>
        <v>582.92</v>
      </c>
      <c r="F47" s="8">
        <f t="shared" si="4"/>
        <v>368.15999999999985</v>
      </c>
      <c r="G47" s="2">
        <f t="shared" si="5"/>
        <v>30.67999999999999</v>
      </c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</row>
    <row r="48" spans="1:21" ht="15.75" thickBot="1">
      <c r="A48" s="25">
        <v>25</v>
      </c>
      <c r="B48" s="103">
        <v>7824.84</v>
      </c>
      <c r="C48" s="13">
        <f t="shared" si="2"/>
        <v>652.07</v>
      </c>
      <c r="D48" s="106">
        <v>7433.64</v>
      </c>
      <c r="E48" s="107">
        <f t="shared" si="3"/>
        <v>619.47</v>
      </c>
      <c r="F48" s="8">
        <f t="shared" si="4"/>
        <v>391.1999999999998</v>
      </c>
      <c r="G48" s="2">
        <f t="shared" si="5"/>
        <v>32.59999999999999</v>
      </c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</row>
    <row r="49" spans="1:21" ht="15.75" thickBot="1">
      <c r="A49" s="25">
        <v>26</v>
      </c>
      <c r="B49" s="103">
        <v>8819.28</v>
      </c>
      <c r="C49" s="13">
        <f t="shared" si="2"/>
        <v>734.94</v>
      </c>
      <c r="D49" s="106">
        <v>8378.4</v>
      </c>
      <c r="E49" s="107">
        <f t="shared" si="3"/>
        <v>698.1999999999999</v>
      </c>
      <c r="F49" s="8">
        <f t="shared" si="4"/>
        <v>440.880000000001</v>
      </c>
      <c r="G49" s="2">
        <f t="shared" si="5"/>
        <v>36.74000000000009</v>
      </c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</row>
    <row r="50" spans="1:21" ht="15.75" thickBot="1">
      <c r="A50" s="25">
        <v>27</v>
      </c>
      <c r="B50" s="103">
        <v>10052.76</v>
      </c>
      <c r="C50" s="13">
        <f t="shared" si="2"/>
        <v>837.73</v>
      </c>
      <c r="D50" s="106">
        <v>9550.2</v>
      </c>
      <c r="E50" s="107">
        <f t="shared" si="3"/>
        <v>795.85</v>
      </c>
      <c r="F50" s="8">
        <f t="shared" si="4"/>
        <v>502.5599999999995</v>
      </c>
      <c r="G50" s="2">
        <f t="shared" si="5"/>
        <v>41.87999999999996</v>
      </c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</row>
    <row r="51" spans="1:21" ht="15.75" thickBot="1">
      <c r="A51" s="25">
        <v>28</v>
      </c>
      <c r="B51" s="103">
        <v>10514.52</v>
      </c>
      <c r="C51" s="13">
        <f t="shared" si="2"/>
        <v>876.21</v>
      </c>
      <c r="D51" s="106">
        <v>9988.8</v>
      </c>
      <c r="E51" s="107">
        <f t="shared" si="3"/>
        <v>832.4</v>
      </c>
      <c r="F51" s="8">
        <f t="shared" si="4"/>
        <v>525.7200000000012</v>
      </c>
      <c r="G51" s="2">
        <f t="shared" si="5"/>
        <v>43.810000000000095</v>
      </c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</row>
    <row r="52" spans="1:21" ht="15.75" thickBot="1">
      <c r="A52" s="25">
        <v>29</v>
      </c>
      <c r="B52" s="103">
        <v>10975.92</v>
      </c>
      <c r="C52" s="13">
        <f t="shared" si="2"/>
        <v>914.66</v>
      </c>
      <c r="D52" s="106">
        <v>10427.16</v>
      </c>
      <c r="E52" s="107">
        <f t="shared" si="3"/>
        <v>868.93</v>
      </c>
      <c r="F52" s="8">
        <f t="shared" si="4"/>
        <v>548.7600000000002</v>
      </c>
      <c r="G52" s="2">
        <f t="shared" si="5"/>
        <v>45.73000000000002</v>
      </c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</row>
    <row r="53" spans="1:21" ht="15.75" thickBot="1">
      <c r="A53" s="26">
        <v>30</v>
      </c>
      <c r="B53" s="103">
        <v>12236.76</v>
      </c>
      <c r="C53" s="23">
        <f t="shared" si="2"/>
        <v>1019.73</v>
      </c>
      <c r="D53" s="106">
        <v>11625</v>
      </c>
      <c r="E53" s="108">
        <f t="shared" si="3"/>
        <v>968.75</v>
      </c>
      <c r="F53" s="9">
        <f t="shared" si="4"/>
        <v>611.7600000000002</v>
      </c>
      <c r="G53" s="3">
        <f t="shared" si="5"/>
        <v>50.98000000000002</v>
      </c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</row>
    <row r="54" spans="1:21" ht="1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</row>
    <row r="55" spans="1:21" ht="1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</row>
    <row r="56" spans="1:21" ht="1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</row>
    <row r="57" spans="1:21" ht="1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</row>
    <row r="58" spans="1:21" ht="1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</row>
    <row r="59" spans="1:21" ht="1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</row>
    <row r="60" spans="1:21" ht="1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</row>
    <row r="61" spans="1:21" ht="1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</row>
    <row r="62" spans="1:21" ht="1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</row>
    <row r="63" spans="1:21" ht="15.75" thickBo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</row>
    <row r="64" spans="1:21" ht="16.5" thickBot="1" thickTop="1">
      <c r="A64" s="177" t="s">
        <v>35</v>
      </c>
      <c r="B64" s="178"/>
      <c r="C64" s="178"/>
      <c r="D64" s="17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</row>
    <row r="65" spans="1:21" ht="15.75" thickBot="1">
      <c r="A65" s="14" t="s">
        <v>18</v>
      </c>
      <c r="B65" s="7" t="s">
        <v>25</v>
      </c>
      <c r="C65" s="7" t="s">
        <v>26</v>
      </c>
      <c r="D65" s="15" t="s">
        <v>27</v>
      </c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</row>
    <row r="66" spans="1:21" ht="15">
      <c r="A66" s="66" t="s">
        <v>19</v>
      </c>
      <c r="B66" s="109">
        <v>623.62</v>
      </c>
      <c r="C66" s="110">
        <v>23.98</v>
      </c>
      <c r="D66" s="111">
        <f aca="true" t="shared" si="6" ref="D66:D71">G10-C66</f>
        <v>20.669999999999998</v>
      </c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</row>
    <row r="67" spans="1:21" ht="15">
      <c r="A67" s="67" t="s">
        <v>20</v>
      </c>
      <c r="B67" s="112">
        <v>662.32</v>
      </c>
      <c r="C67" s="113">
        <v>24.02</v>
      </c>
      <c r="D67" s="114">
        <f t="shared" si="6"/>
        <v>11.709999999999997</v>
      </c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</row>
    <row r="68" spans="1:21" ht="15">
      <c r="A68" s="67" t="s">
        <v>21</v>
      </c>
      <c r="B68" s="112">
        <v>708.25</v>
      </c>
      <c r="C68" s="113">
        <v>25.79</v>
      </c>
      <c r="D68" s="114">
        <f t="shared" si="6"/>
        <v>5.350000000000001</v>
      </c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</row>
    <row r="69" spans="1:21" ht="15">
      <c r="A69" s="67" t="s">
        <v>22</v>
      </c>
      <c r="B69" s="112">
        <v>608.34</v>
      </c>
      <c r="C69" s="113">
        <v>22.23</v>
      </c>
      <c r="D69" s="114">
        <f t="shared" si="6"/>
        <v>4.609999999999999</v>
      </c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</row>
    <row r="70" spans="1:21" ht="15">
      <c r="A70" s="67" t="s">
        <v>23</v>
      </c>
      <c r="B70" s="112">
        <v>592.95</v>
      </c>
      <c r="C70" s="113">
        <v>17.71</v>
      </c>
      <c r="D70" s="114">
        <f t="shared" si="6"/>
        <v>0.23000000000000043</v>
      </c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</row>
    <row r="71" spans="1:21" ht="15.75" thickBot="1">
      <c r="A71" s="68" t="s">
        <v>24</v>
      </c>
      <c r="B71" s="115">
        <v>548.47</v>
      </c>
      <c r="C71" s="116">
        <v>13.47</v>
      </c>
      <c r="D71" s="117">
        <f t="shared" si="6"/>
        <v>0</v>
      </c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</row>
    <row r="72" spans="1:21" ht="1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</row>
    <row r="73" spans="1:21" ht="1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</row>
    <row r="74" spans="1:21" ht="1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</row>
    <row r="75" spans="1:21" ht="1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</row>
    <row r="76" spans="1:21" ht="1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</row>
    <row r="77" spans="1:21" ht="1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</row>
    <row r="78" spans="1:21" ht="1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</row>
    <row r="79" spans="1:21" ht="1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</row>
    <row r="80" spans="1:21" ht="1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</row>
    <row r="81" s="69" customFormat="1" ht="15"/>
    <row r="82" s="69" customFormat="1" ht="15"/>
    <row r="83" s="69" customFormat="1" ht="15"/>
    <row r="84" s="69" customFormat="1" ht="15"/>
    <row r="85" s="69" customFormat="1" ht="15"/>
    <row r="86" s="69" customFormat="1" ht="15"/>
    <row r="87" s="69" customFormat="1" ht="15"/>
    <row r="88" s="69" customFormat="1" ht="15"/>
    <row r="89" s="69" customFormat="1" ht="15"/>
    <row r="90" s="69" customFormat="1" ht="15"/>
    <row r="91" s="69" customFormat="1" ht="15"/>
    <row r="92" s="69" customFormat="1" ht="15"/>
    <row r="93" s="69" customFormat="1" ht="15"/>
    <row r="94" s="69" customFormat="1" ht="15"/>
    <row r="95" s="69" customFormat="1" ht="15"/>
    <row r="96" s="69" customFormat="1" ht="15"/>
    <row r="97" s="69" customFormat="1" ht="15"/>
    <row r="98" s="69" customFormat="1" ht="15"/>
    <row r="99" s="69" customFormat="1" ht="15"/>
    <row r="100" s="69" customFormat="1" ht="15"/>
    <row r="101" s="69" customFormat="1" ht="15"/>
    <row r="102" s="69" customFormat="1" ht="15"/>
    <row r="103" s="69" customFormat="1" ht="15"/>
    <row r="104" s="69" customFormat="1" ht="15"/>
    <row r="105" s="69" customFormat="1" ht="15"/>
    <row r="106" s="69" customFormat="1" ht="15"/>
    <row r="107" s="69" customFormat="1" ht="15"/>
    <row r="108" s="69" customFormat="1" ht="15"/>
    <row r="109" s="69" customFormat="1" ht="15"/>
    <row r="110" s="69" customFormat="1" ht="15"/>
    <row r="111" s="69" customFormat="1" ht="15"/>
    <row r="112" s="69" customFormat="1" ht="15"/>
    <row r="113" s="69" customFormat="1" ht="15"/>
    <row r="114" s="69" customFormat="1" ht="15"/>
    <row r="115" s="69" customFormat="1" ht="15"/>
    <row r="116" s="69" customFormat="1" ht="15"/>
    <row r="117" s="69" customFormat="1" ht="15"/>
    <row r="118" s="69" customFormat="1" ht="15"/>
    <row r="119" s="69" customFormat="1" ht="15"/>
    <row r="120" s="69" customFormat="1" ht="15"/>
    <row r="121" s="69" customFormat="1" ht="15"/>
    <row r="122" s="69" customFormat="1" ht="15"/>
    <row r="123" s="69" customFormat="1" ht="15"/>
    <row r="124" s="69" customFormat="1" ht="15"/>
    <row r="125" s="69" customFormat="1" ht="15"/>
    <row r="126" s="69" customFormat="1" ht="15"/>
    <row r="127" s="69" customFormat="1" ht="15"/>
    <row r="128" s="69" customFormat="1" ht="15"/>
    <row r="129" s="69" customFormat="1" ht="15"/>
    <row r="130" s="69" customFormat="1" ht="15"/>
    <row r="131" s="69" customFormat="1" ht="15"/>
    <row r="132" s="69" customFormat="1" ht="15"/>
    <row r="133" s="69" customFormat="1" ht="15"/>
    <row r="134" s="69" customFormat="1" ht="15"/>
    <row r="135" s="69" customFormat="1" ht="15"/>
    <row r="136" s="69" customFormat="1" ht="15"/>
    <row r="137" s="69" customFormat="1" ht="15"/>
    <row r="138" s="69" customFormat="1" ht="15"/>
    <row r="139" s="69" customFormat="1" ht="15"/>
    <row r="140" s="69" customFormat="1" ht="15"/>
    <row r="141" s="69" customFormat="1" ht="15"/>
    <row r="142" s="69" customFormat="1" ht="15"/>
    <row r="143" s="69" customFormat="1" ht="15"/>
    <row r="144" s="69" customFormat="1" ht="15"/>
    <row r="145" s="69" customFormat="1" ht="15"/>
    <row r="146" s="69" customFormat="1" ht="15"/>
    <row r="147" s="69" customFormat="1" ht="15"/>
    <row r="148" s="69" customFormat="1" ht="15"/>
    <row r="149" s="69" customFormat="1" ht="15"/>
    <row r="150" s="69" customFormat="1" ht="15"/>
    <row r="151" s="69" customFormat="1" ht="15"/>
    <row r="152" s="69" customFormat="1" ht="15"/>
    <row r="153" s="69" customFormat="1" ht="15"/>
    <row r="154" s="69" customFormat="1" ht="15"/>
    <row r="155" s="69" customFormat="1" ht="15"/>
    <row r="156" s="69" customFormat="1" ht="15"/>
    <row r="157" s="69" customFormat="1" ht="15"/>
    <row r="158" s="69" customFormat="1" ht="15"/>
    <row r="159" s="69" customFormat="1" ht="15"/>
    <row r="160" s="69" customFormat="1" ht="15"/>
    <row r="161" s="69" customFormat="1" ht="15"/>
    <row r="162" s="69" customFormat="1" ht="15"/>
    <row r="163" s="69" customFormat="1" ht="15"/>
    <row r="164" s="69" customFormat="1" ht="15"/>
    <row r="165" s="69" customFormat="1" ht="15"/>
    <row r="166" s="69" customFormat="1" ht="15"/>
    <row r="167" s="69" customFormat="1" ht="15"/>
    <row r="168" s="69" customFormat="1" ht="15"/>
    <row r="169" s="69" customFormat="1" ht="15"/>
    <row r="170" s="69" customFormat="1" ht="15"/>
    <row r="171" s="69" customFormat="1" ht="15"/>
    <row r="172" s="69" customFormat="1" ht="15"/>
    <row r="173" s="69" customFormat="1" ht="15"/>
    <row r="174" s="69" customFormat="1" ht="15"/>
    <row r="175" s="69" customFormat="1" ht="15"/>
    <row r="176" s="69" customFormat="1" ht="15"/>
    <row r="177" s="69" customFormat="1" ht="15"/>
    <row r="178" s="69" customFormat="1" ht="15"/>
    <row r="179" s="69" customFormat="1" ht="15"/>
    <row r="180" s="69" customFormat="1" ht="15"/>
    <row r="181" s="69" customFormat="1" ht="15"/>
    <row r="182" s="69" customFormat="1" ht="15"/>
    <row r="183" s="69" customFormat="1" ht="15"/>
    <row r="184" s="69" customFormat="1" ht="15"/>
    <row r="185" spans="13:20" ht="15">
      <c r="M185" s="69"/>
      <c r="N185" s="69"/>
      <c r="O185" s="69"/>
      <c r="P185" s="69"/>
      <c r="Q185" s="69"/>
      <c r="R185" s="69"/>
      <c r="S185" s="69"/>
      <c r="T185" s="69"/>
    </row>
    <row r="186" spans="13:20" ht="15">
      <c r="M186" s="69"/>
      <c r="N186" s="69"/>
      <c r="O186" s="69"/>
      <c r="P186" s="69"/>
      <c r="Q186" s="69"/>
      <c r="R186" s="69"/>
      <c r="S186" s="69"/>
      <c r="T186" s="69"/>
    </row>
    <row r="187" spans="13:20" ht="15">
      <c r="M187" s="69"/>
      <c r="N187" s="69"/>
      <c r="O187" s="69"/>
      <c r="P187" s="69"/>
      <c r="Q187" s="69"/>
      <c r="R187" s="69"/>
      <c r="S187" s="69"/>
      <c r="T187" s="69"/>
    </row>
    <row r="188" spans="13:20" ht="15">
      <c r="M188" s="69"/>
      <c r="N188" s="69"/>
      <c r="O188" s="69"/>
      <c r="P188" s="69"/>
      <c r="Q188" s="69"/>
      <c r="R188" s="69"/>
      <c r="S188" s="69"/>
      <c r="T188" s="69"/>
    </row>
    <row r="189" spans="13:20" ht="15">
      <c r="M189" s="69"/>
      <c r="N189" s="69"/>
      <c r="O189" s="69"/>
      <c r="P189" s="69"/>
      <c r="Q189" s="69"/>
      <c r="R189" s="69"/>
      <c r="S189" s="69"/>
      <c r="T189" s="69"/>
    </row>
    <row r="190" spans="13:20" ht="15">
      <c r="M190" s="69"/>
      <c r="N190" s="69"/>
      <c r="O190" s="69"/>
      <c r="P190" s="69"/>
      <c r="Q190" s="69"/>
      <c r="R190" s="69"/>
      <c r="S190" s="69"/>
      <c r="T190" s="69"/>
    </row>
    <row r="191" spans="13:20" ht="15">
      <c r="M191" s="69"/>
      <c r="N191" s="69"/>
      <c r="O191" s="69"/>
      <c r="P191" s="69"/>
      <c r="Q191" s="69"/>
      <c r="R191" s="69"/>
      <c r="S191" s="69"/>
      <c r="T191" s="69"/>
    </row>
    <row r="192" spans="13:20" ht="15">
      <c r="M192" s="69"/>
      <c r="N192" s="69"/>
      <c r="O192" s="69"/>
      <c r="P192" s="69"/>
      <c r="Q192" s="69"/>
      <c r="R192" s="69"/>
      <c r="S192" s="69"/>
      <c r="T192" s="69"/>
    </row>
    <row r="193" spans="13:20" ht="15">
      <c r="M193" s="69"/>
      <c r="N193" s="69"/>
      <c r="O193" s="69"/>
      <c r="P193" s="69"/>
      <c r="Q193" s="69"/>
      <c r="R193" s="69"/>
      <c r="S193" s="69"/>
      <c r="T193" s="69"/>
    </row>
    <row r="194" spans="13:20" ht="15">
      <c r="M194" s="69"/>
      <c r="N194" s="69"/>
      <c r="O194" s="69"/>
      <c r="P194" s="69"/>
      <c r="Q194" s="69"/>
      <c r="R194" s="69"/>
      <c r="S194" s="69"/>
      <c r="T194" s="69"/>
    </row>
    <row r="195" spans="13:20" ht="15">
      <c r="M195" s="69"/>
      <c r="N195" s="69"/>
      <c r="O195" s="69"/>
      <c r="P195" s="69"/>
      <c r="Q195" s="69"/>
      <c r="R195" s="69"/>
      <c r="S195" s="69"/>
      <c r="T195" s="69"/>
    </row>
    <row r="196" spans="13:20" ht="15">
      <c r="M196" s="69"/>
      <c r="N196" s="69"/>
      <c r="O196" s="69"/>
      <c r="P196" s="69"/>
      <c r="Q196" s="69"/>
      <c r="R196" s="69"/>
      <c r="S196" s="69"/>
      <c r="T196" s="69"/>
    </row>
    <row r="197" spans="13:20" ht="15">
      <c r="M197" s="69"/>
      <c r="N197" s="69"/>
      <c r="O197" s="69"/>
      <c r="P197" s="69"/>
      <c r="Q197" s="69"/>
      <c r="R197" s="69"/>
      <c r="S197" s="69"/>
      <c r="T197" s="69"/>
    </row>
    <row r="198" spans="13:20" ht="15">
      <c r="M198" s="69"/>
      <c r="N198" s="69"/>
      <c r="O198" s="69"/>
      <c r="P198" s="69"/>
      <c r="Q198" s="69"/>
      <c r="R198" s="69"/>
      <c r="S198" s="69"/>
      <c r="T198" s="69"/>
    </row>
    <row r="199" spans="13:20" ht="15">
      <c r="M199" s="69"/>
      <c r="N199" s="69"/>
      <c r="O199" s="69"/>
      <c r="P199" s="69"/>
      <c r="Q199" s="69"/>
      <c r="R199" s="69"/>
      <c r="S199" s="69"/>
      <c r="T199" s="69"/>
    </row>
    <row r="200" spans="13:20" ht="15">
      <c r="M200" s="69"/>
      <c r="N200" s="69"/>
      <c r="O200" s="69"/>
      <c r="P200" s="69"/>
      <c r="Q200" s="69"/>
      <c r="R200" s="69"/>
      <c r="S200" s="69"/>
      <c r="T200" s="69"/>
    </row>
    <row r="201" spans="13:20" ht="15">
      <c r="M201" s="69"/>
      <c r="N201" s="69"/>
      <c r="O201" s="69"/>
      <c r="P201" s="69"/>
      <c r="Q201" s="69"/>
      <c r="R201" s="69"/>
      <c r="S201" s="69"/>
      <c r="T201" s="69"/>
    </row>
    <row r="202" spans="13:20" ht="15">
      <c r="M202" s="69"/>
      <c r="N202" s="69"/>
      <c r="O202" s="69"/>
      <c r="P202" s="69"/>
      <c r="Q202" s="69"/>
      <c r="R202" s="69"/>
      <c r="S202" s="69"/>
      <c r="T202" s="69"/>
    </row>
    <row r="203" spans="13:20" ht="15">
      <c r="M203" s="69"/>
      <c r="N203" s="69"/>
      <c r="O203" s="69"/>
      <c r="P203" s="69"/>
      <c r="Q203" s="69"/>
      <c r="R203" s="69"/>
      <c r="S203" s="69"/>
      <c r="T203" s="69"/>
    </row>
    <row r="204" spans="13:20" ht="15">
      <c r="M204" s="69"/>
      <c r="N204" s="69"/>
      <c r="O204" s="69"/>
      <c r="P204" s="69"/>
      <c r="Q204" s="69"/>
      <c r="R204" s="69"/>
      <c r="S204" s="69"/>
      <c r="T204" s="69"/>
    </row>
    <row r="205" spans="13:20" ht="15">
      <c r="M205" s="69"/>
      <c r="N205" s="69"/>
      <c r="O205" s="69"/>
      <c r="P205" s="69"/>
      <c r="Q205" s="69"/>
      <c r="R205" s="69"/>
      <c r="S205" s="69"/>
      <c r="T205" s="69"/>
    </row>
    <row r="206" spans="13:20" ht="15">
      <c r="M206" s="69"/>
      <c r="N206" s="69"/>
      <c r="O206" s="69"/>
      <c r="P206" s="69"/>
      <c r="Q206" s="69"/>
      <c r="R206" s="69"/>
      <c r="S206" s="69"/>
      <c r="T206" s="69"/>
    </row>
    <row r="207" spans="13:20" ht="15">
      <c r="M207" s="69"/>
      <c r="N207" s="69"/>
      <c r="O207" s="69"/>
      <c r="P207" s="69"/>
      <c r="Q207" s="69"/>
      <c r="R207" s="69"/>
      <c r="S207" s="69"/>
      <c r="T207" s="69"/>
    </row>
    <row r="208" spans="13:20" ht="15">
      <c r="M208" s="69"/>
      <c r="N208" s="69"/>
      <c r="O208" s="69"/>
      <c r="P208" s="69"/>
      <c r="Q208" s="69"/>
      <c r="R208" s="69"/>
      <c r="S208" s="69"/>
      <c r="T208" s="69"/>
    </row>
    <row r="209" spans="13:20" ht="15">
      <c r="M209" s="69"/>
      <c r="N209" s="69"/>
      <c r="O209" s="69"/>
      <c r="P209" s="69"/>
      <c r="Q209" s="69"/>
      <c r="R209" s="69"/>
      <c r="S209" s="69"/>
      <c r="T209" s="69"/>
    </row>
    <row r="210" spans="13:20" ht="15">
      <c r="M210" s="69"/>
      <c r="N210" s="69"/>
      <c r="O210" s="69"/>
      <c r="P210" s="69"/>
      <c r="Q210" s="69"/>
      <c r="R210" s="69"/>
      <c r="S210" s="69"/>
      <c r="T210" s="69"/>
    </row>
    <row r="211" spans="13:20" ht="15">
      <c r="M211" s="69"/>
      <c r="N211" s="69"/>
      <c r="O211" s="69"/>
      <c r="P211" s="69"/>
      <c r="Q211" s="69"/>
      <c r="R211" s="69"/>
      <c r="S211" s="69"/>
      <c r="T211" s="69"/>
    </row>
    <row r="212" spans="13:20" ht="15">
      <c r="M212" s="69"/>
      <c r="N212" s="69"/>
      <c r="O212" s="69"/>
      <c r="P212" s="69"/>
      <c r="Q212" s="69"/>
      <c r="R212" s="69"/>
      <c r="S212" s="69"/>
      <c r="T212" s="69"/>
    </row>
    <row r="213" spans="13:20" ht="15">
      <c r="M213" s="69"/>
      <c r="N213" s="69"/>
      <c r="O213" s="69"/>
      <c r="P213" s="69"/>
      <c r="Q213" s="69"/>
      <c r="R213" s="69"/>
      <c r="S213" s="69"/>
      <c r="T213" s="69"/>
    </row>
    <row r="214" spans="13:20" ht="15">
      <c r="M214" s="69"/>
      <c r="N214" s="69"/>
      <c r="O214" s="69"/>
      <c r="P214" s="69"/>
      <c r="Q214" s="69"/>
      <c r="R214" s="69"/>
      <c r="S214" s="69"/>
      <c r="T214" s="69"/>
    </row>
    <row r="215" spans="13:20" ht="15">
      <c r="M215" s="69"/>
      <c r="N215" s="69"/>
      <c r="O215" s="69"/>
      <c r="P215" s="69"/>
      <c r="Q215" s="69"/>
      <c r="R215" s="69"/>
      <c r="S215" s="69"/>
      <c r="T215" s="69"/>
    </row>
    <row r="216" spans="13:20" ht="15">
      <c r="M216" s="69"/>
      <c r="N216" s="69"/>
      <c r="O216" s="69"/>
      <c r="P216" s="69"/>
      <c r="Q216" s="69"/>
      <c r="R216" s="69"/>
      <c r="S216" s="69"/>
      <c r="T216" s="69"/>
    </row>
    <row r="217" spans="13:20" ht="15">
      <c r="M217" s="69"/>
      <c r="N217" s="69"/>
      <c r="O217" s="69"/>
      <c r="P217" s="69"/>
      <c r="Q217" s="69"/>
      <c r="R217" s="69"/>
      <c r="S217" s="69"/>
      <c r="T217" s="69"/>
    </row>
    <row r="218" spans="13:20" ht="15">
      <c r="M218" s="69"/>
      <c r="N218" s="69"/>
      <c r="O218" s="69"/>
      <c r="P218" s="69"/>
      <c r="Q218" s="69"/>
      <c r="R218" s="69"/>
      <c r="S218" s="69"/>
      <c r="T218" s="69"/>
    </row>
    <row r="219" spans="13:20" ht="15">
      <c r="M219" s="69"/>
      <c r="N219" s="69"/>
      <c r="O219" s="69"/>
      <c r="P219" s="69"/>
      <c r="Q219" s="69"/>
      <c r="R219" s="69"/>
      <c r="S219" s="69"/>
      <c r="T219" s="69"/>
    </row>
    <row r="220" spans="13:20" ht="15">
      <c r="M220" s="69"/>
      <c r="N220" s="69"/>
      <c r="O220" s="69"/>
      <c r="P220" s="69"/>
      <c r="Q220" s="69"/>
      <c r="R220" s="69"/>
      <c r="S220" s="69"/>
      <c r="T220" s="69"/>
    </row>
    <row r="221" spans="13:20" ht="15">
      <c r="M221" s="69"/>
      <c r="N221" s="69"/>
      <c r="O221" s="69"/>
      <c r="P221" s="69"/>
      <c r="Q221" s="69"/>
      <c r="R221" s="69"/>
      <c r="S221" s="69"/>
      <c r="T221" s="69"/>
    </row>
    <row r="222" spans="13:20" ht="15">
      <c r="M222" s="69"/>
      <c r="N222" s="69"/>
      <c r="O222" s="69"/>
      <c r="P222" s="69"/>
      <c r="Q222" s="69"/>
      <c r="R222" s="69"/>
      <c r="S222" s="69"/>
      <c r="T222" s="69"/>
    </row>
    <row r="223" spans="13:20" ht="15">
      <c r="M223" s="69"/>
      <c r="N223" s="69"/>
      <c r="O223" s="69"/>
      <c r="P223" s="69"/>
      <c r="Q223" s="69"/>
      <c r="R223" s="69"/>
      <c r="S223" s="69"/>
      <c r="T223" s="69"/>
    </row>
    <row r="224" spans="13:20" ht="15">
      <c r="M224" s="69"/>
      <c r="N224" s="69"/>
      <c r="O224" s="69"/>
      <c r="P224" s="69"/>
      <c r="Q224" s="69"/>
      <c r="R224" s="69"/>
      <c r="S224" s="69"/>
      <c r="T224" s="69"/>
    </row>
    <row r="225" spans="13:20" ht="15">
      <c r="M225" s="69"/>
      <c r="N225" s="69"/>
      <c r="O225" s="69"/>
      <c r="P225" s="69"/>
      <c r="Q225" s="69"/>
      <c r="R225" s="69"/>
      <c r="S225" s="69"/>
      <c r="T225" s="69"/>
    </row>
    <row r="226" spans="13:20" ht="15">
      <c r="M226" s="69"/>
      <c r="N226" s="69"/>
      <c r="O226" s="69"/>
      <c r="P226" s="69"/>
      <c r="Q226" s="69"/>
      <c r="R226" s="69"/>
      <c r="S226" s="69"/>
      <c r="T226" s="69"/>
    </row>
    <row r="227" spans="13:20" ht="15">
      <c r="M227" s="69"/>
      <c r="N227" s="69"/>
      <c r="O227" s="69"/>
      <c r="P227" s="69"/>
      <c r="Q227" s="69"/>
      <c r="R227" s="69"/>
      <c r="S227" s="69"/>
      <c r="T227" s="69"/>
    </row>
    <row r="228" spans="13:20" ht="15">
      <c r="M228" s="69"/>
      <c r="N228" s="69"/>
      <c r="O228" s="69"/>
      <c r="P228" s="69"/>
      <c r="Q228" s="69"/>
      <c r="R228" s="69"/>
      <c r="S228" s="69"/>
      <c r="T228" s="69"/>
    </row>
    <row r="229" spans="13:20" ht="15">
      <c r="M229" s="69"/>
      <c r="N229" s="69"/>
      <c r="O229" s="69"/>
      <c r="P229" s="69"/>
      <c r="Q229" s="69"/>
      <c r="R229" s="69"/>
      <c r="S229" s="69"/>
      <c r="T229" s="69"/>
    </row>
    <row r="230" spans="13:20" ht="15">
      <c r="M230" s="69"/>
      <c r="N230" s="69"/>
      <c r="O230" s="69"/>
      <c r="P230" s="69"/>
      <c r="Q230" s="69"/>
      <c r="R230" s="69"/>
      <c r="S230" s="69"/>
      <c r="T230" s="69"/>
    </row>
    <row r="231" spans="13:20" ht="15">
      <c r="M231" s="69"/>
      <c r="N231" s="69"/>
      <c r="O231" s="69"/>
      <c r="P231" s="69"/>
      <c r="Q231" s="69"/>
      <c r="R231" s="69"/>
      <c r="S231" s="69"/>
      <c r="T231" s="69"/>
    </row>
    <row r="232" spans="13:20" ht="15">
      <c r="M232" s="69"/>
      <c r="N232" s="69"/>
      <c r="O232" s="69"/>
      <c r="P232" s="69"/>
      <c r="Q232" s="69"/>
      <c r="R232" s="69"/>
      <c r="S232" s="69"/>
      <c r="T232" s="69"/>
    </row>
    <row r="233" spans="13:20" ht="15">
      <c r="M233" s="69"/>
      <c r="N233" s="69"/>
      <c r="O233" s="69"/>
      <c r="P233" s="69"/>
      <c r="Q233" s="69"/>
      <c r="R233" s="69"/>
      <c r="S233" s="69"/>
      <c r="T233" s="69"/>
    </row>
    <row r="234" spans="13:20" ht="15">
      <c r="M234" s="69"/>
      <c r="N234" s="69"/>
      <c r="O234" s="69"/>
      <c r="P234" s="69"/>
      <c r="Q234" s="69"/>
      <c r="R234" s="69"/>
      <c r="S234" s="69"/>
      <c r="T234" s="69"/>
    </row>
    <row r="235" spans="13:20" ht="15">
      <c r="M235" s="69"/>
      <c r="N235" s="69"/>
      <c r="O235" s="69"/>
      <c r="P235" s="69"/>
      <c r="Q235" s="69"/>
      <c r="R235" s="69"/>
      <c r="S235" s="69"/>
      <c r="T235" s="69"/>
    </row>
    <row r="236" spans="13:20" ht="15">
      <c r="M236" s="69"/>
      <c r="N236" s="69"/>
      <c r="O236" s="69"/>
      <c r="P236" s="69"/>
      <c r="Q236" s="69"/>
      <c r="R236" s="69"/>
      <c r="S236" s="69"/>
      <c r="T236" s="69"/>
    </row>
    <row r="237" spans="13:20" ht="15">
      <c r="M237" s="69"/>
      <c r="N237" s="69"/>
      <c r="O237" s="69"/>
      <c r="P237" s="69"/>
      <c r="Q237" s="69"/>
      <c r="R237" s="69"/>
      <c r="S237" s="69"/>
      <c r="T237" s="69"/>
    </row>
    <row r="238" spans="13:20" ht="15">
      <c r="M238" s="69"/>
      <c r="N238" s="69"/>
      <c r="O238" s="69"/>
      <c r="P238" s="69"/>
      <c r="Q238" s="69"/>
      <c r="R238" s="69"/>
      <c r="S238" s="69"/>
      <c r="T238" s="69"/>
    </row>
    <row r="239" spans="13:20" ht="15">
      <c r="M239" s="69"/>
      <c r="N239" s="69"/>
      <c r="O239" s="69"/>
      <c r="P239" s="69"/>
      <c r="Q239" s="69"/>
      <c r="R239" s="69"/>
      <c r="S239" s="69"/>
      <c r="T239" s="69"/>
    </row>
    <row r="240" spans="13:20" ht="15">
      <c r="M240" s="69"/>
      <c r="N240" s="69"/>
      <c r="O240" s="69"/>
      <c r="P240" s="69"/>
      <c r="Q240" s="69"/>
      <c r="R240" s="69"/>
      <c r="S240" s="69"/>
      <c r="T240" s="69"/>
    </row>
    <row r="241" spans="13:20" ht="15">
      <c r="M241" s="69"/>
      <c r="N241" s="69"/>
      <c r="O241" s="69"/>
      <c r="P241" s="69"/>
      <c r="Q241" s="69"/>
      <c r="R241" s="69"/>
      <c r="S241" s="69"/>
      <c r="T241" s="69"/>
    </row>
    <row r="242" spans="13:20" ht="15">
      <c r="M242" s="69"/>
      <c r="N242" s="69"/>
      <c r="O242" s="69"/>
      <c r="P242" s="69"/>
      <c r="Q242" s="69"/>
      <c r="R242" s="69"/>
      <c r="S242" s="69"/>
      <c r="T242" s="69"/>
    </row>
    <row r="243" spans="13:20" ht="15">
      <c r="M243" s="69"/>
      <c r="N243" s="69"/>
      <c r="O243" s="69"/>
      <c r="P243" s="69"/>
      <c r="Q243" s="69"/>
      <c r="R243" s="69"/>
      <c r="S243" s="69"/>
      <c r="T243" s="69"/>
    </row>
    <row r="244" spans="13:20" ht="15">
      <c r="M244" s="69"/>
      <c r="N244" s="69"/>
      <c r="O244" s="69"/>
      <c r="P244" s="69"/>
      <c r="Q244" s="69"/>
      <c r="R244" s="69"/>
      <c r="S244" s="69"/>
      <c r="T244" s="69"/>
    </row>
    <row r="245" spans="13:20" ht="15">
      <c r="M245" s="69"/>
      <c r="N245" s="69"/>
      <c r="O245" s="69"/>
      <c r="P245" s="69"/>
      <c r="Q245" s="69"/>
      <c r="R245" s="69"/>
      <c r="S245" s="69"/>
      <c r="T245" s="69"/>
    </row>
    <row r="246" spans="13:20" ht="15">
      <c r="M246" s="69"/>
      <c r="N246" s="69"/>
      <c r="O246" s="69"/>
      <c r="P246" s="69"/>
      <c r="Q246" s="69"/>
      <c r="R246" s="69"/>
      <c r="S246" s="69"/>
      <c r="T246" s="69"/>
    </row>
    <row r="247" spans="13:20" ht="15">
      <c r="M247" s="69"/>
      <c r="N247" s="69"/>
      <c r="O247" s="69"/>
      <c r="P247" s="69"/>
      <c r="Q247" s="69"/>
      <c r="R247" s="69"/>
      <c r="S247" s="69"/>
      <c r="T247" s="69"/>
    </row>
    <row r="248" spans="13:20" ht="15">
      <c r="M248" s="69"/>
      <c r="N248" s="69"/>
      <c r="O248" s="69"/>
      <c r="P248" s="69"/>
      <c r="Q248" s="69"/>
      <c r="R248" s="69"/>
      <c r="S248" s="69"/>
      <c r="T248" s="69"/>
    </row>
    <row r="249" spans="13:20" ht="15">
      <c r="M249" s="69"/>
      <c r="N249" s="69"/>
      <c r="O249" s="69"/>
      <c r="P249" s="69"/>
      <c r="Q249" s="69"/>
      <c r="R249" s="69"/>
      <c r="S249" s="69"/>
      <c r="T249" s="69"/>
    </row>
    <row r="250" spans="13:20" ht="15">
      <c r="M250" s="69"/>
      <c r="N250" s="69"/>
      <c r="O250" s="69"/>
      <c r="P250" s="69"/>
      <c r="Q250" s="69"/>
      <c r="R250" s="69"/>
      <c r="S250" s="69"/>
      <c r="T250" s="69"/>
    </row>
    <row r="251" spans="13:20" ht="15">
      <c r="M251" s="69"/>
      <c r="N251" s="69"/>
      <c r="O251" s="69"/>
      <c r="P251" s="69"/>
      <c r="Q251" s="69"/>
      <c r="R251" s="69"/>
      <c r="S251" s="69"/>
      <c r="T251" s="69"/>
    </row>
    <row r="252" spans="13:20" ht="15">
      <c r="M252" s="69"/>
      <c r="N252" s="69"/>
      <c r="O252" s="69"/>
      <c r="P252" s="69"/>
      <c r="Q252" s="69"/>
      <c r="R252" s="69"/>
      <c r="S252" s="69"/>
      <c r="T252" s="69"/>
    </row>
    <row r="253" spans="13:20" ht="15">
      <c r="M253" s="69"/>
      <c r="N253" s="69"/>
      <c r="O253" s="69"/>
      <c r="P253" s="69"/>
      <c r="Q253" s="69"/>
      <c r="R253" s="69"/>
      <c r="S253" s="69"/>
      <c r="T253" s="69"/>
    </row>
    <row r="254" spans="13:20" ht="15">
      <c r="M254" s="69"/>
      <c r="N254" s="69"/>
      <c r="O254" s="69"/>
      <c r="P254" s="69"/>
      <c r="Q254" s="69"/>
      <c r="R254" s="69"/>
      <c r="S254" s="69"/>
      <c r="T254" s="69"/>
    </row>
    <row r="255" spans="13:20" ht="15">
      <c r="M255" s="69"/>
      <c r="N255" s="69"/>
      <c r="O255" s="69"/>
      <c r="P255" s="69"/>
      <c r="Q255" s="69"/>
      <c r="R255" s="69"/>
      <c r="S255" s="69"/>
      <c r="T255" s="69"/>
    </row>
    <row r="256" spans="13:20" ht="15">
      <c r="M256" s="69"/>
      <c r="N256" s="69"/>
      <c r="O256" s="69"/>
      <c r="P256" s="69"/>
      <c r="Q256" s="69"/>
      <c r="R256" s="69"/>
      <c r="S256" s="69"/>
      <c r="T256" s="69"/>
    </row>
    <row r="257" spans="13:20" ht="15">
      <c r="M257" s="69"/>
      <c r="N257" s="69"/>
      <c r="O257" s="69"/>
      <c r="P257" s="69"/>
      <c r="Q257" s="69"/>
      <c r="R257" s="69"/>
      <c r="S257" s="69"/>
      <c r="T257" s="69"/>
    </row>
    <row r="258" spans="13:20" ht="15">
      <c r="M258" s="69"/>
      <c r="N258" s="69"/>
      <c r="O258" s="69"/>
      <c r="P258" s="69"/>
      <c r="Q258" s="69"/>
      <c r="R258" s="69"/>
      <c r="S258" s="69"/>
      <c r="T258" s="69"/>
    </row>
    <row r="259" spans="13:20" ht="15">
      <c r="M259" s="69"/>
      <c r="N259" s="69"/>
      <c r="O259" s="69"/>
      <c r="P259" s="69"/>
      <c r="Q259" s="69"/>
      <c r="R259" s="69"/>
      <c r="S259" s="69"/>
      <c r="T259" s="69"/>
    </row>
    <row r="260" spans="13:20" ht="15">
      <c r="M260" s="69"/>
      <c r="N260" s="69"/>
      <c r="O260" s="69"/>
      <c r="P260" s="69"/>
      <c r="Q260" s="69"/>
      <c r="R260" s="69"/>
      <c r="S260" s="69"/>
      <c r="T260" s="69"/>
    </row>
    <row r="261" spans="13:20" ht="15">
      <c r="M261" s="69"/>
      <c r="N261" s="69"/>
      <c r="O261" s="69"/>
      <c r="P261" s="69"/>
      <c r="Q261" s="69"/>
      <c r="R261" s="69"/>
      <c r="S261" s="69"/>
      <c r="T261" s="69"/>
    </row>
    <row r="262" spans="13:20" ht="15">
      <c r="M262" s="69"/>
      <c r="N262" s="69"/>
      <c r="O262" s="69"/>
      <c r="P262" s="69"/>
      <c r="Q262" s="69"/>
      <c r="R262" s="69"/>
      <c r="S262" s="69"/>
      <c r="T262" s="69"/>
    </row>
    <row r="263" spans="13:20" ht="15">
      <c r="M263" s="69"/>
      <c r="N263" s="69"/>
      <c r="O263" s="69"/>
      <c r="P263" s="69"/>
      <c r="Q263" s="69"/>
      <c r="R263" s="69"/>
      <c r="S263" s="69"/>
      <c r="T263" s="69"/>
    </row>
    <row r="264" spans="13:20" ht="15">
      <c r="M264" s="69"/>
      <c r="N264" s="69"/>
      <c r="O264" s="69"/>
      <c r="P264" s="69"/>
      <c r="Q264" s="69"/>
      <c r="R264" s="69"/>
      <c r="S264" s="69"/>
      <c r="T264" s="69"/>
    </row>
    <row r="265" spans="13:20" ht="15">
      <c r="M265" s="69"/>
      <c r="N265" s="69"/>
      <c r="O265" s="69"/>
      <c r="P265" s="69"/>
      <c r="Q265" s="69"/>
      <c r="R265" s="69"/>
      <c r="S265" s="69"/>
      <c r="T265" s="69"/>
    </row>
    <row r="266" spans="13:20" ht="15">
      <c r="M266" s="69"/>
      <c r="N266" s="69"/>
      <c r="O266" s="69"/>
      <c r="P266" s="69"/>
      <c r="Q266" s="69"/>
      <c r="R266" s="69"/>
      <c r="S266" s="69"/>
      <c r="T266" s="69"/>
    </row>
    <row r="267" spans="13:20" ht="15">
      <c r="M267" s="69"/>
      <c r="N267" s="69"/>
      <c r="O267" s="69"/>
      <c r="P267" s="69"/>
      <c r="Q267" s="69"/>
      <c r="R267" s="69"/>
      <c r="S267" s="69"/>
      <c r="T267" s="69"/>
    </row>
    <row r="268" spans="13:20" ht="15">
      <c r="M268" s="69"/>
      <c r="N268" s="69"/>
      <c r="O268" s="69"/>
      <c r="P268" s="69"/>
      <c r="Q268" s="69"/>
      <c r="R268" s="69"/>
      <c r="S268" s="69"/>
      <c r="T268" s="69"/>
    </row>
  </sheetData>
  <sheetProtection/>
  <mergeCells count="41">
    <mergeCell ref="N18:O18"/>
    <mergeCell ref="N19:O19"/>
    <mergeCell ref="N16:R16"/>
    <mergeCell ref="B22:C22"/>
    <mergeCell ref="D22:E22"/>
    <mergeCell ref="N22:R22"/>
    <mergeCell ref="A21:G21"/>
    <mergeCell ref="N20:O20"/>
    <mergeCell ref="A64:D64"/>
    <mergeCell ref="N1:T1"/>
    <mergeCell ref="N3:O3"/>
    <mergeCell ref="N5:O5"/>
    <mergeCell ref="R3:S3"/>
    <mergeCell ref="N8:O8"/>
    <mergeCell ref="R5:S5"/>
    <mergeCell ref="N23:O23"/>
    <mergeCell ref="N7:O7"/>
    <mergeCell ref="N17:O17"/>
    <mergeCell ref="M36:P37"/>
    <mergeCell ref="Q36:R37"/>
    <mergeCell ref="M26:R26"/>
    <mergeCell ref="P27:R27"/>
    <mergeCell ref="Q28:R28"/>
    <mergeCell ref="Q29:R29"/>
    <mergeCell ref="Q30:R30"/>
    <mergeCell ref="Q31:R31"/>
    <mergeCell ref="M28:O31"/>
    <mergeCell ref="M27:O27"/>
    <mergeCell ref="F22:F23"/>
    <mergeCell ref="G22:G23"/>
    <mergeCell ref="Q32:R33"/>
    <mergeCell ref="M34:P35"/>
    <mergeCell ref="Q34:R35"/>
    <mergeCell ref="M32:P33"/>
    <mergeCell ref="N24:O24"/>
    <mergeCell ref="L8:L9"/>
    <mergeCell ref="M8:M9"/>
    <mergeCell ref="D7:E7"/>
    <mergeCell ref="B7:C7"/>
    <mergeCell ref="F7:G7"/>
    <mergeCell ref="H7:I7"/>
  </mergeCells>
  <printOptions/>
  <pageMargins left="0.7" right="0.7" top="0.75" bottom="0.75" header="0.3" footer="0.3"/>
  <pageSetup horizontalDpi="360" verticalDpi="36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2010-06-01T07:05:37Z</dcterms:modified>
  <cp:category/>
  <cp:version/>
  <cp:contentType/>
  <cp:contentStatus/>
</cp:coreProperties>
</file>